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65" yWindow="255" windowWidth="9720" windowHeight="6255" tabRatio="641" activeTab="0"/>
  </bookViews>
  <sheets>
    <sheet name="Sugestões" sheetId="1" r:id="rId1"/>
    <sheet name="Orçamento" sheetId="2" r:id="rId2"/>
    <sheet name="Anual" sheetId="3" r:id="rId3"/>
    <sheet name="Para Onde" sheetId="4" r:id="rId4"/>
    <sheet name="Gráficos" sheetId="5" r:id="rId5"/>
    <sheet name="Dependentes" sheetId="6" r:id="rId6"/>
    <sheet name="Calendário" sheetId="7" r:id="rId7"/>
  </sheets>
  <definedNames>
    <definedName name="_Regression_Int" localSheetId="6" hidden="1">1</definedName>
    <definedName name="_xlnm.Print_Area" localSheetId="6">'Calendário'!$A$22:$W$67</definedName>
    <definedName name="_xlnm.Print_Area" localSheetId="1">'Orçamento'!$A$1:$O$88</definedName>
    <definedName name="DAYINDX">'Calendário'!$Z$87:$AF$87</definedName>
    <definedName name="_xlnm.Print_Titles" localSheetId="1">'Orçamento'!$1:$3</definedName>
  </definedNames>
  <calcPr fullCalcOnLoad="1"/>
</workbook>
</file>

<file path=xl/sharedStrings.xml><?xml version="1.0" encoding="utf-8"?>
<sst xmlns="http://schemas.openxmlformats.org/spreadsheetml/2006/main" count="232" uniqueCount="128">
  <si>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</si>
  <si>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</si>
  <si>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</si>
  <si>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</si>
  <si>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</si>
  <si>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</si>
  <si>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</si>
  <si>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</si>
  <si>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</si>
  <si>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</si>
  <si>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</si>
  <si>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</si>
  <si>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</si>
  <si>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13º. Salário</t>
  </si>
  <si>
    <t>Férias</t>
  </si>
  <si>
    <t>Empréstimos</t>
  </si>
  <si>
    <t>Outros</t>
  </si>
  <si>
    <t>HABITAÇÃO</t>
  </si>
  <si>
    <t>Condomínio</t>
  </si>
  <si>
    <t>IPTU</t>
  </si>
  <si>
    <t>TV por Assinatura</t>
  </si>
  <si>
    <t>Supermercado</t>
  </si>
  <si>
    <t>Reformas/Consertos</t>
  </si>
  <si>
    <t>SAÚDE</t>
  </si>
  <si>
    <t>Plano de Saúde</t>
  </si>
  <si>
    <t>Dentista</t>
  </si>
  <si>
    <t>Medicamentos</t>
  </si>
  <si>
    <t>TRANSPORTE</t>
  </si>
  <si>
    <t>Ônibus</t>
  </si>
  <si>
    <t>Metrô</t>
  </si>
  <si>
    <t>Trem</t>
  </si>
  <si>
    <t>Táxi</t>
  </si>
  <si>
    <t>AUTOMÓVEL</t>
  </si>
  <si>
    <t>Prestação</t>
  </si>
  <si>
    <t>Seguro</t>
  </si>
  <si>
    <t>Combustível</t>
  </si>
  <si>
    <t>Lavagens</t>
  </si>
  <si>
    <t>IPVA</t>
  </si>
  <si>
    <t>Rendimentos</t>
  </si>
  <si>
    <t>Mecânico</t>
  </si>
  <si>
    <t>Gastos</t>
  </si>
  <si>
    <t>Multas</t>
  </si>
  <si>
    <t>Saldo do Mês</t>
  </si>
  <si>
    <t>Saldo Acumulado</t>
  </si>
  <si>
    <t>DESPESAS PESSOAIS</t>
  </si>
  <si>
    <t>Higiene Pessoal</t>
  </si>
  <si>
    <t>Cosméticos</t>
  </si>
  <si>
    <t>Cabeleireiro</t>
  </si>
  <si>
    <t>Vestuário</t>
  </si>
  <si>
    <t>Lavanderia</t>
  </si>
  <si>
    <t>Academia</t>
  </si>
  <si>
    <t>Telefone Celular</t>
  </si>
  <si>
    <t>LAZER</t>
  </si>
  <si>
    <t>Restaurantes</t>
  </si>
  <si>
    <t>Cafés/Bares/Boates</t>
  </si>
  <si>
    <t>Passagens</t>
  </si>
  <si>
    <t>Hotéis</t>
  </si>
  <si>
    <t>Passeios</t>
  </si>
  <si>
    <t>JANEIRO</t>
  </si>
  <si>
    <t>FEVEREIRO</t>
  </si>
  <si>
    <t>MARÇO</t>
  </si>
  <si>
    <t>D</t>
  </si>
  <si>
    <t>S</t>
  </si>
  <si>
    <t>T</t>
  </si>
  <si>
    <t>Q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</si>
  <si>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</si>
  <si>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</si>
  <si>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</si>
  <si>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</si>
  <si>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</si>
  <si>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</si>
  <si>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</si>
  <si>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</si>
  <si>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</si>
  <si>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CALENDAR TABLES AND FORMULAS</t>
  </si>
  <si>
    <t>DO NOT ERASE OR DELETE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</si>
  <si>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</si>
  <si>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</si>
  <si>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</si>
  <si>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</si>
  <si>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</si>
  <si>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</si>
  <si>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</si>
  <si>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</si>
  <si>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</si>
  <si>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</si>
  <si>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</si>
  <si>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</si>
  <si>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DOW TABLE</t>
  </si>
  <si>
    <t>YEAR CALC</t>
  </si>
  <si>
    <t>Ø</t>
  </si>
  <si>
    <t>Escola/Faculdade</t>
  </si>
  <si>
    <t>Cursos Extras</t>
  </si>
  <si>
    <t>RENDA FAMILIAR</t>
  </si>
  <si>
    <t>Salários</t>
  </si>
  <si>
    <r>
      <t xml:space="preserve">Digite aqui o ano desejado </t>
    </r>
    <r>
      <rPr>
        <sz val="10"/>
        <rFont val="Wingdings"/>
        <family val="0"/>
      </rPr>
      <t>è</t>
    </r>
  </si>
  <si>
    <t>RESUMO PARA O GRÁFICO</t>
  </si>
  <si>
    <t>NÃO APAGUE ESTA ÁREA</t>
  </si>
  <si>
    <t>TOTAIS</t>
  </si>
  <si>
    <t>Luz</t>
  </si>
  <si>
    <t>Telefones</t>
  </si>
  <si>
    <t>Livraria/Jornal</t>
  </si>
  <si>
    <t>Gás</t>
  </si>
  <si>
    <t>Presentes</t>
  </si>
  <si>
    <r>
      <t xml:space="preserve">Por exemplo, ao invés de </t>
    </r>
    <r>
      <rPr>
        <b/>
        <sz val="11"/>
        <rFont val="Calibri"/>
        <family val="2"/>
      </rPr>
      <t>Prestação</t>
    </r>
    <r>
      <rPr>
        <sz val="11"/>
        <rFont val="Calibri"/>
        <family val="2"/>
      </rPr>
      <t xml:space="preserve"> de sua casa ou apartamento você poderá trocar por </t>
    </r>
    <r>
      <rPr>
        <b/>
        <sz val="11"/>
        <rFont val="Calibri"/>
        <family val="2"/>
      </rPr>
      <t>Aluguel</t>
    </r>
    <r>
      <rPr>
        <sz val="11"/>
        <rFont val="Calibri"/>
        <family val="2"/>
      </rPr>
      <t>.</t>
    </r>
  </si>
  <si>
    <t>INSTRUÇÕES E SUGESTÕES DE UTILIZAÇÃO</t>
  </si>
  <si>
    <r>
      <t xml:space="preserve">Sempre que inserir linhas novas, faça-o antes da categoria </t>
    </r>
    <r>
      <rPr>
        <b/>
        <sz val="11"/>
        <rFont val="Calibri"/>
        <family val="2"/>
      </rPr>
      <t>outros</t>
    </r>
    <r>
      <rPr>
        <sz val="11"/>
        <rFont val="Calibri"/>
        <family val="2"/>
      </rPr>
      <t>.</t>
    </r>
  </si>
  <si>
    <r>
      <t>Por exemplo, se você aluga uma vaga de estacionamento, insira uma linha com o item</t>
    </r>
    <r>
      <rPr>
        <b/>
        <sz val="11"/>
        <rFont val="Calibri"/>
        <family val="2"/>
      </rPr>
      <t xml:space="preserve"> Vaga de Estacionamento</t>
    </r>
    <r>
      <rPr>
        <sz val="11"/>
        <rFont val="Calibri"/>
        <family val="2"/>
      </rPr>
      <t>.</t>
    </r>
  </si>
  <si>
    <r>
      <t xml:space="preserve">Por exemplo, se você não possui </t>
    </r>
    <r>
      <rPr>
        <b/>
        <sz val="11"/>
        <rFont val="Calibri"/>
        <family val="2"/>
      </rPr>
      <t>TV a Cabo</t>
    </r>
    <r>
      <rPr>
        <sz val="11"/>
        <rFont val="Calibri"/>
        <family val="2"/>
      </rPr>
      <t>, marque a linha toda na planilha e a exclua. As fórmulas serão reajustadas.</t>
    </r>
  </si>
  <si>
    <r>
      <rPr>
        <i/>
        <u val="double"/>
        <sz val="11"/>
        <rFont val="Calibri"/>
        <family val="2"/>
      </rPr>
      <t>Modifique</t>
    </r>
    <r>
      <rPr>
        <sz val="11"/>
        <rFont val="Calibri"/>
        <family val="2"/>
      </rPr>
      <t xml:space="preserve"> alguma categoria, caso não se aplique a você.</t>
    </r>
  </si>
  <si>
    <r>
      <rPr>
        <i/>
        <u val="double"/>
        <sz val="11"/>
        <rFont val="Calibri"/>
        <family val="2"/>
      </rPr>
      <t>Acrescente</t>
    </r>
    <r>
      <rPr>
        <sz val="11"/>
        <rFont val="Calibri"/>
        <family val="2"/>
      </rPr>
      <t xml:space="preserve"> alguma categoria se tiver necessidade.</t>
    </r>
  </si>
  <si>
    <r>
      <rPr>
        <i/>
        <u val="double"/>
        <sz val="11"/>
        <rFont val="Calibri"/>
        <family val="2"/>
      </rPr>
      <t>Exclua</t>
    </r>
    <r>
      <rPr>
        <sz val="11"/>
        <rFont val="Calibri"/>
        <family val="2"/>
      </rPr>
      <t xml:space="preserve"> alguma categoria, caso não tenha relevância.</t>
    </r>
  </si>
  <si>
    <r>
      <rPr>
        <i/>
        <u val="double"/>
        <sz val="11"/>
        <rFont val="Calibri"/>
        <family val="2"/>
      </rPr>
      <t>Use</t>
    </r>
    <r>
      <rPr>
        <sz val="11"/>
        <rFont val="Calibri"/>
        <family val="2"/>
      </rPr>
      <t xml:space="preserve"> ou modifique a categoria </t>
    </r>
    <r>
      <rPr>
        <b/>
        <sz val="11"/>
        <rFont val="Calibri"/>
        <family val="2"/>
      </rPr>
      <t>outros</t>
    </r>
    <r>
      <rPr>
        <sz val="11"/>
        <rFont val="Calibri"/>
        <family val="2"/>
      </rPr>
      <t xml:space="preserve"> para relacionar itens temporários, como prestações ou financiamento de bens adquiridos ao longo dos meses.</t>
    </r>
  </si>
  <si>
    <r>
      <rPr>
        <i/>
        <u val="double"/>
        <sz val="11"/>
        <rFont val="Calibri"/>
        <family val="2"/>
      </rPr>
      <t>Modifique</t>
    </r>
    <r>
      <rPr>
        <sz val="11"/>
        <rFont val="Calibri"/>
        <family val="2"/>
      </rPr>
      <t xml:space="preserve"> o ano do calendário, conforme ano vigente, as alterações serão automáticas.</t>
    </r>
  </si>
  <si>
    <t>Rendimento de Poupança</t>
  </si>
  <si>
    <t>Rendimento de Aplicações</t>
  </si>
  <si>
    <t>Restituição de IR</t>
  </si>
  <si>
    <t>Médico</t>
  </si>
  <si>
    <t>Psicologa</t>
  </si>
  <si>
    <t>Diarista</t>
  </si>
  <si>
    <t>NÃO ALTERAR CÉLULAS DO RESUMO</t>
  </si>
  <si>
    <t>Planilha para Orçamento Doméstico - 2015</t>
  </si>
  <si>
    <t>Material Escolar</t>
  </si>
  <si>
    <t>Uniformes</t>
  </si>
  <si>
    <t>TARIFAS BANCÁRIAS</t>
  </si>
  <si>
    <t>Cartão de Crédito</t>
  </si>
  <si>
    <t>Conta Corrente</t>
  </si>
  <si>
    <t>GASTOS COM DEPENDENTES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</si>
</sst>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[Red]_(* \(#,##0.00\);_(* &quot;-&quot;??_);_(@_)"/>
    <numFmt numFmtId="173" formatCode="mm/dd/yy_)"/>
    <numFmt numFmtId="174" formatCode="General_)"/>
    <numFmt numFmtId="175" formatCode="0_);\(0\)"/>
    <numFmt numFmtId="176" formatCode="[&gt;0.02]0.0%;"/>
    <numFmt numFmtId="177" formatCode="0.0%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name val="Wingdings"/>
      <family val="0"/>
    </font>
    <font>
      <b/>
      <sz val="10"/>
      <color indexed="12"/>
      <name val="Arial"/>
      <family val="0"/>
    </font>
    <font>
      <sz val="8"/>
      <name val="Arial"/>
      <family val="0"/>
    </font>
    <font>
      <sz val="10"/>
      <name val="Helv"/>
      <family val="0"/>
    </font>
    <font>
      <b/>
      <sz val="10"/>
      <color indexed="10"/>
      <name val="Arial"/>
      <family val="0"/>
    </font>
    <font>
      <b/>
      <sz val="24"/>
      <color indexed="10"/>
      <name val="Arial"/>
      <family val="2"/>
    </font>
    <font>
      <sz val="14"/>
      <color indexed="12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0"/>
    </font>
    <font>
      <b/>
      <sz val="14"/>
      <color indexed="10"/>
      <name val="Arial"/>
      <family val="0"/>
    </font>
    <font>
      <b/>
      <i/>
      <sz val="20"/>
      <color indexed="10"/>
      <name val="Arial"/>
      <family val="2"/>
    </font>
    <font>
      <b/>
      <i/>
      <sz val="20"/>
      <name val="Arial"/>
      <family val="2"/>
    </font>
    <font>
      <b/>
      <sz val="13"/>
      <color indexed="10"/>
      <name val="Arial"/>
      <family val="0"/>
    </font>
    <font>
      <sz val="10"/>
      <color indexed="10"/>
      <name val="Helv"/>
      <family val="0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u val="double"/>
      <sz val="11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6.7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6"/>
      <color indexed="8"/>
      <name val="Arial Narrow"/>
      <family val="0"/>
    </font>
    <font>
      <sz val="6.75"/>
      <color indexed="8"/>
      <name val="Arial"/>
      <family val="0"/>
    </font>
    <font>
      <b/>
      <sz val="10.1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Wingdings"/>
      <family val="0"/>
    </font>
    <font>
      <u val="single"/>
      <sz val="11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56"/>
      <name val="Arial"/>
      <family val="0"/>
    </font>
    <font>
      <sz val="16"/>
      <color indexed="10"/>
      <name val="Wide Latin"/>
      <family val="0"/>
    </font>
    <font>
      <sz val="10.5"/>
      <color indexed="8"/>
      <name val="Arial"/>
      <family val="0"/>
    </font>
    <font>
      <b/>
      <sz val="14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C00000"/>
      <name val="Wingdings"/>
      <family val="0"/>
    </font>
    <font>
      <b/>
      <sz val="12"/>
      <color rgb="FFC00000"/>
      <name val="Calibri"/>
      <family val="2"/>
    </font>
    <font>
      <sz val="12"/>
      <color rgb="FFC00000"/>
      <name val="Arial"/>
      <family val="2"/>
    </font>
    <font>
      <b/>
      <i/>
      <sz val="20"/>
      <color rgb="FFC00000"/>
      <name val="Arial"/>
      <family val="2"/>
    </font>
    <font>
      <b/>
      <sz val="16"/>
      <color rgb="FFC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  <fill>
      <patternFill patternType="darkGray">
        <fgColor indexed="43"/>
        <bgColor indexed="22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/>
      <bottom style="hair"/>
    </border>
    <border>
      <left style="medium"/>
      <right/>
      <top/>
      <bottom/>
    </border>
    <border>
      <left/>
      <right style="medium"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2" fillId="29" borderId="1" applyNumberFormat="0" applyAlignment="0" applyProtection="0"/>
    <xf numFmtId="0" fontId="6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31" borderId="0" applyNumberFormat="0" applyBorder="0" applyAlignment="0" applyProtection="0"/>
    <xf numFmtId="37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16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37" fontId="0" fillId="0" borderId="0" xfId="48" applyFont="1" applyAlignment="1">
      <alignment/>
      <protection/>
    </xf>
    <xf numFmtId="37" fontId="0" fillId="0" borderId="0" xfId="48" applyFont="1">
      <alignment/>
      <protection/>
    </xf>
    <xf numFmtId="37" fontId="7" fillId="0" borderId="0" xfId="48" applyFont="1" applyAlignment="1" applyProtection="1">
      <alignment horizontal="centerContinuous"/>
      <protection/>
    </xf>
    <xf numFmtId="37" fontId="0" fillId="37" borderId="0" xfId="48" applyFont="1" applyFill="1">
      <alignment/>
      <protection/>
    </xf>
    <xf numFmtId="37" fontId="0" fillId="37" borderId="0" xfId="48" applyFont="1" applyFill="1" applyAlignment="1">
      <alignment horizontal="right"/>
      <protection/>
    </xf>
    <xf numFmtId="37" fontId="8" fillId="0" borderId="0" xfId="48" applyFont="1" applyProtection="1">
      <alignment/>
      <protection/>
    </xf>
    <xf numFmtId="37" fontId="9" fillId="0" borderId="0" xfId="48" applyFont="1" applyAlignment="1" applyProtection="1">
      <alignment horizontal="centerContinuous"/>
      <protection locked="0"/>
    </xf>
    <xf numFmtId="37" fontId="10" fillId="38" borderId="13" xfId="48" applyFont="1" applyFill="1" applyBorder="1" applyAlignment="1" applyProtection="1">
      <alignment horizontal="centerContinuous"/>
      <protection/>
    </xf>
    <xf numFmtId="37" fontId="11" fillId="38" borderId="14" xfId="48" applyFont="1" applyFill="1" applyBorder="1" applyAlignment="1">
      <alignment horizontal="centerContinuous"/>
      <protection/>
    </xf>
    <xf numFmtId="37" fontId="10" fillId="38" borderId="14" xfId="48" applyFont="1" applyFill="1" applyBorder="1" applyAlignment="1">
      <alignment horizontal="centerContinuous"/>
      <protection/>
    </xf>
    <xf numFmtId="37" fontId="11" fillId="38" borderId="15" xfId="48" applyFont="1" applyFill="1" applyBorder="1" applyAlignment="1">
      <alignment horizontal="centerContinuous"/>
      <protection/>
    </xf>
    <xf numFmtId="37" fontId="11" fillId="0" borderId="0" xfId="48" applyFont="1">
      <alignment/>
      <protection/>
    </xf>
    <xf numFmtId="37" fontId="4" fillId="0" borderId="16" xfId="48" applyFont="1" applyBorder="1" applyAlignment="1" applyProtection="1">
      <alignment horizontal="center"/>
      <protection/>
    </xf>
    <xf numFmtId="37" fontId="4" fillId="0" borderId="17" xfId="48" applyFont="1" applyBorder="1" applyAlignment="1" applyProtection="1">
      <alignment horizontal="center"/>
      <protection/>
    </xf>
    <xf numFmtId="37" fontId="4" fillId="0" borderId="18" xfId="48" applyFont="1" applyBorder="1" applyAlignment="1" applyProtection="1">
      <alignment horizontal="center"/>
      <protection/>
    </xf>
    <xf numFmtId="37" fontId="12" fillId="0" borderId="11" xfId="48" applyFont="1" applyBorder="1" applyProtection="1">
      <alignment/>
      <protection/>
    </xf>
    <xf numFmtId="37" fontId="0" fillId="0" borderId="19" xfId="48" applyFont="1" applyBorder="1" applyProtection="1">
      <alignment/>
      <protection/>
    </xf>
    <xf numFmtId="37" fontId="12" fillId="0" borderId="20" xfId="48" applyFont="1" applyBorder="1" applyProtection="1">
      <alignment/>
      <protection/>
    </xf>
    <xf numFmtId="37" fontId="12" fillId="0" borderId="12" xfId="48" applyFont="1" applyBorder="1" applyProtection="1">
      <alignment/>
      <protection/>
    </xf>
    <xf numFmtId="37" fontId="0" fillId="0" borderId="21" xfId="48" applyFont="1" applyBorder="1" applyProtection="1">
      <alignment/>
      <protection/>
    </xf>
    <xf numFmtId="37" fontId="12" fillId="0" borderId="22" xfId="48" applyFont="1" applyBorder="1" applyProtection="1">
      <alignment/>
      <protection/>
    </xf>
    <xf numFmtId="37" fontId="12" fillId="0" borderId="10" xfId="48" applyFont="1" applyBorder="1" applyProtection="1">
      <alignment/>
      <protection/>
    </xf>
    <xf numFmtId="37" fontId="0" fillId="0" borderId="23" xfId="48" applyFont="1" applyBorder="1" applyProtection="1">
      <alignment/>
      <protection/>
    </xf>
    <xf numFmtId="37" fontId="0" fillId="0" borderId="23" xfId="48" applyFont="1" applyBorder="1">
      <alignment/>
      <protection/>
    </xf>
    <xf numFmtId="37" fontId="12" fillId="0" borderId="24" xfId="48" applyFont="1" applyBorder="1">
      <alignment/>
      <protection/>
    </xf>
    <xf numFmtId="37" fontId="12" fillId="0" borderId="10" xfId="48" applyFont="1" applyBorder="1">
      <alignment/>
      <protection/>
    </xf>
    <xf numFmtId="37" fontId="0" fillId="0" borderId="19" xfId="48" applyFont="1" applyBorder="1" applyProtection="1">
      <alignment/>
      <protection/>
    </xf>
    <xf numFmtId="37" fontId="0" fillId="0" borderId="21" xfId="48" applyFont="1" applyBorder="1" applyProtection="1">
      <alignment/>
      <protection/>
    </xf>
    <xf numFmtId="37" fontId="0" fillId="0" borderId="23" xfId="48" applyFont="1" applyBorder="1" applyProtection="1">
      <alignment/>
      <protection/>
    </xf>
    <xf numFmtId="37" fontId="13" fillId="39" borderId="25" xfId="48" applyFont="1" applyFill="1" applyBorder="1" applyAlignment="1" applyProtection="1">
      <alignment horizontal="centerContinuous"/>
      <protection/>
    </xf>
    <xf numFmtId="37" fontId="0" fillId="39" borderId="26" xfId="48" applyFont="1" applyFill="1" applyBorder="1" applyAlignment="1">
      <alignment horizontal="centerContinuous"/>
      <protection/>
    </xf>
    <xf numFmtId="37" fontId="0" fillId="39" borderId="27" xfId="48" applyFont="1" applyFill="1" applyBorder="1" applyAlignment="1">
      <alignment horizontal="centerContinuous"/>
      <protection/>
    </xf>
    <xf numFmtId="37" fontId="14" fillId="39" borderId="28" xfId="48" applyFont="1" applyFill="1" applyBorder="1" applyAlignment="1" applyProtection="1">
      <alignment horizontal="centerContinuous"/>
      <protection/>
    </xf>
    <xf numFmtId="37" fontId="0" fillId="39" borderId="0" xfId="48" applyFont="1" applyFill="1" applyAlignment="1">
      <alignment horizontal="centerContinuous"/>
      <protection/>
    </xf>
    <xf numFmtId="37" fontId="0" fillId="39" borderId="29" xfId="48" applyFont="1" applyFill="1" applyBorder="1" applyAlignment="1">
      <alignment horizontal="centerContinuous"/>
      <protection/>
    </xf>
    <xf numFmtId="37" fontId="0" fillId="39" borderId="28" xfId="48" applyFont="1" applyFill="1" applyBorder="1" applyProtection="1">
      <alignment/>
      <protection/>
    </xf>
    <xf numFmtId="37" fontId="0" fillId="39" borderId="0" xfId="48" applyFont="1" applyFill="1" applyProtection="1">
      <alignment/>
      <protection/>
    </xf>
    <xf numFmtId="37" fontId="0" fillId="39" borderId="0" xfId="48" applyFont="1" applyFill="1" applyAlignment="1" applyProtection="1">
      <alignment horizontal="left"/>
      <protection/>
    </xf>
    <xf numFmtId="37" fontId="0" fillId="39" borderId="0" xfId="48" applyFont="1" applyFill="1">
      <alignment/>
      <protection/>
    </xf>
    <xf numFmtId="173" fontId="0" fillId="39" borderId="0" xfId="48" applyNumberFormat="1" applyFont="1" applyFill="1" applyProtection="1">
      <alignment/>
      <protection/>
    </xf>
    <xf numFmtId="37" fontId="0" fillId="39" borderId="29" xfId="48" applyFont="1" applyFill="1" applyBorder="1">
      <alignment/>
      <protection/>
    </xf>
    <xf numFmtId="37" fontId="0" fillId="39" borderId="28" xfId="48" applyFont="1" applyFill="1" applyBorder="1">
      <alignment/>
      <protection/>
    </xf>
    <xf numFmtId="37" fontId="0" fillId="39" borderId="28" xfId="48" applyFont="1" applyFill="1" applyBorder="1" applyAlignment="1" applyProtection="1">
      <alignment horizontal="left"/>
      <protection/>
    </xf>
    <xf numFmtId="174" fontId="0" fillId="39" borderId="0" xfId="48" applyNumberFormat="1" applyFont="1" applyFill="1" applyProtection="1">
      <alignment/>
      <protection/>
    </xf>
    <xf numFmtId="37" fontId="0" fillId="39" borderId="30" xfId="48" applyFont="1" applyFill="1" applyBorder="1" applyAlignment="1" applyProtection="1">
      <alignment horizontal="left"/>
      <protection/>
    </xf>
    <xf numFmtId="174" fontId="0" fillId="39" borderId="31" xfId="48" applyNumberFormat="1" applyFont="1" applyFill="1" applyBorder="1" applyProtection="1">
      <alignment/>
      <protection/>
    </xf>
    <xf numFmtId="37" fontId="0" fillId="39" borderId="31" xfId="48" applyFont="1" applyFill="1" applyBorder="1">
      <alignment/>
      <protection/>
    </xf>
    <xf numFmtId="37" fontId="0" fillId="39" borderId="32" xfId="48" applyFont="1" applyFill="1" applyBorder="1">
      <alignment/>
      <protection/>
    </xf>
    <xf numFmtId="0" fontId="4" fillId="0" borderId="0" xfId="0" applyFont="1" applyBorder="1" applyAlignment="1">
      <alignment horizontal="center" vertical="center"/>
    </xf>
    <xf numFmtId="37" fontId="17" fillId="0" borderId="0" xfId="48" applyFont="1" applyAlignment="1" applyProtection="1">
      <alignment horizontal="centerContinuous"/>
      <protection/>
    </xf>
    <xf numFmtId="37" fontId="12" fillId="0" borderId="0" xfId="48" applyFont="1" applyAlignment="1">
      <alignment horizontal="centerContinuous"/>
      <protection/>
    </xf>
    <xf numFmtId="37" fontId="12" fillId="0" borderId="0" xfId="48" applyFont="1" applyAlignment="1">
      <alignment/>
      <protection/>
    </xf>
    <xf numFmtId="37" fontId="12" fillId="0" borderId="0" xfId="48" applyFont="1">
      <alignment/>
      <protection/>
    </xf>
    <xf numFmtId="37" fontId="12" fillId="0" borderId="0" xfId="48" applyFont="1" applyAlignment="1" applyProtection="1">
      <alignment horizontal="left"/>
      <protection/>
    </xf>
    <xf numFmtId="37" fontId="12" fillId="0" borderId="0" xfId="48" applyFont="1" applyAlignment="1" applyProtection="1">
      <alignment horizontal="centerContinuous"/>
      <protection/>
    </xf>
    <xf numFmtId="37" fontId="18" fillId="0" borderId="0" xfId="48" applyFont="1">
      <alignment/>
      <protection/>
    </xf>
    <xf numFmtId="0" fontId="16" fillId="0" borderId="0" xfId="0" applyFont="1" applyAlignment="1" applyProtection="1">
      <alignment horizontal="centerContinuous" vertical="center"/>
      <protection locked="0"/>
    </xf>
    <xf numFmtId="0" fontId="2" fillId="39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 horizontal="centerContinuous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33" xfId="0" applyFont="1" applyBorder="1" applyAlignment="1" applyProtection="1">
      <alignment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2" fillId="39" borderId="0" xfId="0" applyFont="1" applyFill="1" applyAlignment="1">
      <alignment horizontal="center" vertical="center"/>
    </xf>
    <xf numFmtId="0" fontId="0" fillId="0" borderId="17" xfId="0" applyFont="1" applyBorder="1" applyAlignment="1" applyProtection="1">
      <alignment/>
      <protection locked="0"/>
    </xf>
    <xf numFmtId="0" fontId="2" fillId="33" borderId="13" xfId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" fillId="33" borderId="14" xfId="1" applyFont="1" applyFill="1" applyBorder="1" applyAlignment="1" applyProtection="1">
      <alignment/>
      <protection locked="0"/>
    </xf>
    <xf numFmtId="171" fontId="2" fillId="33" borderId="14" xfId="1" applyNumberFormat="1" applyFont="1" applyFill="1" applyBorder="1" applyAlignment="1">
      <alignment horizontal="center" vertical="center"/>
    </xf>
    <xf numFmtId="171" fontId="2" fillId="33" borderId="15" xfId="1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33" borderId="34" xfId="0" applyFont="1" applyFill="1" applyBorder="1" applyAlignment="1">
      <alignment/>
    </xf>
    <xf numFmtId="171" fontId="0" fillId="0" borderId="33" xfId="0" applyNumberFormat="1" applyFont="1" applyBorder="1" applyAlignment="1" applyProtection="1">
      <alignment horizontal="center" vertical="center"/>
      <protection locked="0"/>
    </xf>
    <xf numFmtId="171" fontId="2" fillId="33" borderId="35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/>
    </xf>
    <xf numFmtId="171" fontId="0" fillId="0" borderId="17" xfId="0" applyNumberFormat="1" applyFont="1" applyBorder="1" applyAlignment="1" applyProtection="1">
      <alignment horizontal="center" vertical="center"/>
      <protection locked="0"/>
    </xf>
    <xf numFmtId="171" fontId="2" fillId="33" borderId="18" xfId="0" applyNumberFormat="1" applyFont="1" applyFill="1" applyBorder="1" applyAlignment="1">
      <alignment horizontal="center" vertical="center"/>
    </xf>
    <xf numFmtId="171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71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/>
      <protection locked="0"/>
    </xf>
    <xf numFmtId="172" fontId="0" fillId="0" borderId="19" xfId="0" applyNumberFormat="1" applyFont="1" applyBorder="1" applyAlignment="1">
      <alignment horizontal="center" vertical="center"/>
    </xf>
    <xf numFmtId="172" fontId="2" fillId="33" borderId="20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 applyProtection="1">
      <alignment/>
      <protection locked="0"/>
    </xf>
    <xf numFmtId="172" fontId="0" fillId="0" borderId="21" xfId="0" applyNumberFormat="1" applyFont="1" applyBorder="1" applyAlignment="1">
      <alignment horizontal="center" vertical="center"/>
    </xf>
    <xf numFmtId="172" fontId="2" fillId="33" borderId="22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 applyProtection="1">
      <alignment/>
      <protection locked="0"/>
    </xf>
    <xf numFmtId="172" fontId="0" fillId="0" borderId="23" xfId="0" applyNumberFormat="1" applyFont="1" applyBorder="1" applyAlignment="1">
      <alignment horizontal="center" vertical="center"/>
    </xf>
    <xf numFmtId="172" fontId="2" fillId="33" borderId="24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/>
      <protection/>
    </xf>
    <xf numFmtId="0" fontId="2" fillId="40" borderId="0" xfId="0" applyFont="1" applyFill="1" applyAlignment="1" applyProtection="1">
      <alignment horizontal="center" vertical="center"/>
      <protection/>
    </xf>
    <xf numFmtId="0" fontId="0" fillId="40" borderId="0" xfId="0" applyFont="1" applyFill="1" applyAlignment="1" applyProtection="1">
      <alignment horizontal="center" vertical="center"/>
      <protection/>
    </xf>
    <xf numFmtId="0" fontId="0" fillId="40" borderId="0" xfId="0" applyFont="1" applyFill="1" applyAlignment="1" applyProtection="1">
      <alignment/>
      <protection/>
    </xf>
    <xf numFmtId="0" fontId="5" fillId="40" borderId="36" xfId="0" applyFont="1" applyFill="1" applyBorder="1" applyAlignment="1" applyProtection="1">
      <alignment/>
      <protection locked="0"/>
    </xf>
    <xf numFmtId="171" fontId="0" fillId="40" borderId="36" xfId="0" applyNumberFormat="1" applyFont="1" applyFill="1" applyBorder="1" applyAlignment="1">
      <alignment horizontal="center" vertical="center"/>
    </xf>
    <xf numFmtId="0" fontId="0" fillId="40" borderId="0" xfId="0" applyFont="1" applyFill="1" applyAlignment="1">
      <alignment/>
    </xf>
    <xf numFmtId="0" fontId="4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74" fillId="0" borderId="0" xfId="0" applyFont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6" fillId="0" borderId="0" xfId="0" applyFont="1" applyAlignment="1" applyProtection="1">
      <alignment horizontal="center" vertical="center"/>
      <protection locked="0"/>
    </xf>
    <xf numFmtId="0" fontId="77" fillId="40" borderId="0" xfId="0" applyFont="1" applyFill="1" applyAlignment="1" applyProtection="1">
      <alignment horizontal="center" vertical="center" wrapText="1"/>
      <protection/>
    </xf>
    <xf numFmtId="0" fontId="77" fillId="0" borderId="0" xfId="0" applyFont="1" applyAlignment="1">
      <alignment wrapText="1"/>
    </xf>
    <xf numFmtId="175" fontId="4" fillId="41" borderId="37" xfId="48" applyNumberFormat="1" applyFont="1" applyFill="1" applyBorder="1" applyAlignment="1" applyProtection="1">
      <alignment horizontal="center"/>
      <protection locked="0"/>
    </xf>
    <xf numFmtId="175" fontId="4" fillId="41" borderId="38" xfId="48" applyNumberFormat="1" applyFont="1" applyFill="1" applyBorder="1" applyAlignment="1" applyProtection="1">
      <alignment horizontal="center"/>
      <protection locked="0"/>
    </xf>
    <xf numFmtId="175" fontId="4" fillId="41" borderId="39" xfId="48" applyNumberFormat="1" applyFont="1" applyFill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/>
      <protection locked="0"/>
    </xf>
    <xf numFmtId="0" fontId="2" fillId="33" borderId="13" xfId="1" applyFont="1" applyFill="1" applyBorder="1" applyAlignment="1">
      <alignment/>
    </xf>
    <xf numFmtId="0" fontId="0" fillId="0" borderId="17" xfId="0" applyFont="1" applyBorder="1" applyAlignment="1" applyProtection="1">
      <alignment/>
      <protection locked="0"/>
    </xf>
  </cellXfs>
  <cellStyles count="49">
    <cellStyle name="Normal" xfId="0"/>
    <cellStyle name="RowLevel_0" xfId="1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Anual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CC"/>
                </a:solidFill>
                <a:latin typeface="Arial"/>
                <a:ea typeface="Arial"/>
                <a:cs typeface="Arial"/>
              </a:rPr>
              <a:t>Rendimentos e Despesas ao Longo do Ano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3625"/>
          <c:w val="0.947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Orçamento!$B$84</c:f>
              <c:strCache>
                <c:ptCount val="1"/>
                <c:pt idx="0">
                  <c:v>Rendimentos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Orçamento!$C$83:$N$83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Orçamento!$C$84:$N$84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Orçamento!$B$85</c:f>
              <c:strCache>
                <c:ptCount val="1"/>
                <c:pt idx="0">
                  <c:v>Gastos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Orçamento!$C$83:$N$83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Orçamento!$C$85:$N$85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Orçamento!$B$86</c:f>
              <c:strCache>
                <c:ptCount val="1"/>
                <c:pt idx="0">
                  <c:v>Saldo do Mês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Orçamento!$C$83:$N$83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Orçamento!$C$86:$N$86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4515160"/>
        <c:axId val="51647161"/>
      </c:lineChart>
      <c:catAx>
        <c:axId val="445151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47161"/>
        <c:crosses val="autoZero"/>
        <c:auto val="0"/>
        <c:lblOffset val="100"/>
        <c:tickLblSkip val="1"/>
        <c:noMultiLvlLbl val="0"/>
      </c:catAx>
      <c:valAx>
        <c:axId val="516471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1516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325"/>
          <c:y val="0.95875"/>
          <c:w val="0.53875"/>
          <c:h val="0.0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Tarifas Bancárias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275"/>
          <c:y val="0.339"/>
          <c:w val="0.49775"/>
          <c:h val="0.553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Orçamento!$B$72:$B$73</c:f>
              <c:strCache>
                <c:ptCount val="2"/>
                <c:pt idx="0">
                  <c:v>Cartão de Crédito</c:v>
                </c:pt>
                <c:pt idx="1">
                  <c:v>Conta Corrente</c:v>
                </c:pt>
              </c:strCache>
            </c:strRef>
          </c:cat>
          <c:val>
            <c:numRef>
              <c:f>Orçamento!$O$72:$O$73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"/>
          <c:y val="0.525"/>
          <c:w val="0.2585"/>
          <c:h val="0.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</a:rPr>
              <a:t>Gastos Com Dependentes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 w="3175"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75"/>
          <c:y val="0.2425"/>
          <c:w val="0.5585"/>
          <c:h val="0.646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Orçamento!$B$76:$B$80</c:f>
              <c:strCache>
                <c:ptCount val="5"/>
                <c:pt idx="0">
                  <c:v>Escola/Faculdade</c:v>
                </c:pt>
                <c:pt idx="1">
                  <c:v>Cursos Extras</c:v>
                </c:pt>
                <c:pt idx="2">
                  <c:v>Material Escolar</c:v>
                </c:pt>
                <c:pt idx="3">
                  <c:v>Uniformes</c:v>
                </c:pt>
                <c:pt idx="4">
                  <c:v>Outros</c:v>
                </c:pt>
              </c:strCache>
            </c:strRef>
          </c:cat>
          <c:val>
            <c:numRef>
              <c:f>Orçamento!$O$76:$O$80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575"/>
          <c:y val="0.266"/>
          <c:w val="0.24825"/>
          <c:h val="0.55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</a:rPr>
              <a:t>Para onde vai meu dinheiro?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 w="3175"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75"/>
          <c:y val="0.2405"/>
          <c:w val="0.5605"/>
          <c:h val="0.647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Orçamento!$B$93:$B$100</c:f>
              <c:strCache>
                <c:ptCount val="8"/>
                <c:pt idx="0">
                  <c:v>HABITAÇÃO</c:v>
                </c:pt>
                <c:pt idx="1">
                  <c:v>SAÚDE</c:v>
                </c:pt>
                <c:pt idx="2">
                  <c:v>TRANSPORTE</c:v>
                </c:pt>
                <c:pt idx="3">
                  <c:v>AUTOMÓVEL</c:v>
                </c:pt>
                <c:pt idx="4">
                  <c:v>DESPESAS PESSOAIS</c:v>
                </c:pt>
                <c:pt idx="5">
                  <c:v>LAZER</c:v>
                </c:pt>
                <c:pt idx="6">
                  <c:v>TARIFAS BANCÁRIAS</c:v>
                </c:pt>
                <c:pt idx="7">
                  <c:v>GASTOS COM DEPENDENTES</c:v>
                </c:pt>
              </c:strCache>
            </c:strRef>
          </c:cat>
          <c:val>
            <c:numRef>
              <c:f>Orçamento!$C$93:$C$100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75"/>
          <c:y val="0.20175"/>
          <c:w val="0.24825"/>
          <c:h val="0.55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Rendimentos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5"/>
          <c:y val="0.30675"/>
          <c:w val="0.56025"/>
          <c:h val="0.621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Orçamento!$B$5:$B$12</c:f>
              <c:strCache>
                <c:ptCount val="8"/>
                <c:pt idx="0">
                  <c:v>Salários</c:v>
                </c:pt>
                <c:pt idx="1">
                  <c:v>13º. Salário</c:v>
                </c:pt>
                <c:pt idx="2">
                  <c:v>Férias</c:v>
                </c:pt>
                <c:pt idx="3">
                  <c:v>Rendimento de Poupança</c:v>
                </c:pt>
                <c:pt idx="4">
                  <c:v>Rendimento de Aplicações</c:v>
                </c:pt>
                <c:pt idx="5">
                  <c:v>Restituição de IR</c:v>
                </c:pt>
                <c:pt idx="6">
                  <c:v>Empréstimos</c:v>
                </c:pt>
                <c:pt idx="7">
                  <c:v>Outros</c:v>
                </c:pt>
              </c:strCache>
            </c:strRef>
          </c:cat>
          <c:val>
            <c:numRef>
              <c:f>Orçamento!$O$5:$O$12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275"/>
          <c:y val="0.35"/>
          <c:w val="0.3165"/>
          <c:h val="0.5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Habitação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"/>
          <c:y val="0.375"/>
          <c:w val="0.44875"/>
          <c:h val="0.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Orçamento!$B$15:$B$25</c:f>
              <c:strCache>
                <c:ptCount val="11"/>
                <c:pt idx="0">
                  <c:v>Prestação</c:v>
                </c:pt>
                <c:pt idx="1">
                  <c:v>Condomínio</c:v>
                </c:pt>
                <c:pt idx="2">
                  <c:v>IPTU</c:v>
                </c:pt>
                <c:pt idx="3">
                  <c:v>Luz</c:v>
                </c:pt>
                <c:pt idx="4">
                  <c:v>Telefones</c:v>
                </c:pt>
                <c:pt idx="5">
                  <c:v>Gás</c:v>
                </c:pt>
                <c:pt idx="6">
                  <c:v>TV por Assinatura</c:v>
                </c:pt>
                <c:pt idx="7">
                  <c:v>Supermercado</c:v>
                </c:pt>
                <c:pt idx="8">
                  <c:v>Diarista</c:v>
                </c:pt>
                <c:pt idx="9">
                  <c:v>Reformas/Consertos</c:v>
                </c:pt>
                <c:pt idx="10">
                  <c:v>Outros</c:v>
                </c:pt>
              </c:strCache>
            </c:strRef>
          </c:cat>
          <c:val>
            <c:numRef>
              <c:f>Orçamento!$O$15:$O$25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775"/>
          <c:y val="0.2535"/>
          <c:w val="0.31875"/>
          <c:h val="0.7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Saúde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275"/>
          <c:y val="0.35325"/>
          <c:w val="0.47825"/>
          <c:h val="0.532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Orçamento!$B$28:$B$34</c:f>
              <c:strCache>
                <c:ptCount val="7"/>
                <c:pt idx="0">
                  <c:v>Plano de Saúde</c:v>
                </c:pt>
                <c:pt idx="1">
                  <c:v>Psicologa</c:v>
                </c:pt>
                <c:pt idx="2">
                  <c:v>Academia</c:v>
                </c:pt>
                <c:pt idx="3">
                  <c:v>Médico</c:v>
                </c:pt>
                <c:pt idx="4">
                  <c:v>Dentista</c:v>
                </c:pt>
                <c:pt idx="5">
                  <c:v>Medicamentos</c:v>
                </c:pt>
                <c:pt idx="6">
                  <c:v>Outros</c:v>
                </c:pt>
              </c:strCache>
            </c:strRef>
          </c:cat>
          <c:val>
            <c:numRef>
              <c:f>Orçamento!$O$28:$O$34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5"/>
          <c:y val="0.4535"/>
          <c:w val="0.2585"/>
          <c:h val="0.3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Transporte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5"/>
          <c:y val="0.339"/>
          <c:w val="0.50725"/>
          <c:h val="0.564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Orçamento!$B$37:$B$41</c:f>
              <c:strCache>
                <c:ptCount val="5"/>
                <c:pt idx="0">
                  <c:v>Ônibus</c:v>
                </c:pt>
                <c:pt idx="1">
                  <c:v>Metrô</c:v>
                </c:pt>
                <c:pt idx="2">
                  <c:v>Trem</c:v>
                </c:pt>
                <c:pt idx="3">
                  <c:v>Táxi</c:v>
                </c:pt>
                <c:pt idx="4">
                  <c:v>Outros</c:v>
                </c:pt>
              </c:strCache>
            </c:strRef>
          </c:cat>
          <c:val>
            <c:numRef>
              <c:f>Orçamento!$O$37:$O$41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"/>
          <c:y val="0.46075"/>
          <c:w val="0.1255"/>
          <c:h val="0.3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Automóvel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"/>
          <c:y val="0.29625"/>
          <c:w val="0.56"/>
          <c:h val="0.6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Orçamento!$B$44:$B$51</c:f>
              <c:strCache>
                <c:ptCount val="8"/>
                <c:pt idx="0">
                  <c:v>Prestação</c:v>
                </c:pt>
                <c:pt idx="1">
                  <c:v>Seguro</c:v>
                </c:pt>
                <c:pt idx="2">
                  <c:v>Combustível</c:v>
                </c:pt>
                <c:pt idx="3">
                  <c:v>Lavagens</c:v>
                </c:pt>
                <c:pt idx="4">
                  <c:v>IPVA</c:v>
                </c:pt>
                <c:pt idx="5">
                  <c:v>Mecânico</c:v>
                </c:pt>
                <c:pt idx="6">
                  <c:v>Multas</c:v>
                </c:pt>
                <c:pt idx="7">
                  <c:v>Outros</c:v>
                </c:pt>
              </c:strCache>
            </c:strRef>
          </c:cat>
          <c:val>
            <c:numRef>
              <c:f>Orçamento!$O$44:$O$51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5"/>
          <c:y val="0.33925"/>
          <c:w val="0.1835"/>
          <c:h val="0.5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Despesas Pessoais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"/>
          <c:y val="0.32875"/>
          <c:w val="0.51875"/>
          <c:h val="0.574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Orçamento!$B$54:$B$60</c:f>
              <c:strCache>
                <c:ptCount val="7"/>
                <c:pt idx="0">
                  <c:v>Higiene Pessoal</c:v>
                </c:pt>
                <c:pt idx="1">
                  <c:v>Cosméticos</c:v>
                </c:pt>
                <c:pt idx="2">
                  <c:v>Cabeleireiro</c:v>
                </c:pt>
                <c:pt idx="3">
                  <c:v>Vestuário</c:v>
                </c:pt>
                <c:pt idx="4">
                  <c:v>Lavanderia</c:v>
                </c:pt>
                <c:pt idx="5">
                  <c:v>Telefone Celular</c:v>
                </c:pt>
                <c:pt idx="6">
                  <c:v>Presentes</c:v>
                </c:pt>
              </c:strCache>
            </c:strRef>
          </c:cat>
          <c:val>
            <c:numRef>
              <c:f>Orçamento!$O$54:$O$60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"/>
          <c:y val="0.2465"/>
          <c:w val="0.232"/>
          <c:h val="0.7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Lazer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"/>
          <c:y val="0.36025"/>
          <c:w val="0.45825"/>
          <c:h val="0.510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Orçamento!$B$63:$B$69</c:f>
              <c:strCache>
                <c:ptCount val="7"/>
                <c:pt idx="0">
                  <c:v>Restaurantes</c:v>
                </c:pt>
                <c:pt idx="1">
                  <c:v>Cafés/Bares/Boates</c:v>
                </c:pt>
                <c:pt idx="2">
                  <c:v>Livraria/Jornal</c:v>
                </c:pt>
                <c:pt idx="3">
                  <c:v>Passagens</c:v>
                </c:pt>
                <c:pt idx="4">
                  <c:v>Hotéis</c:v>
                </c:pt>
                <c:pt idx="5">
                  <c:v>Passeios</c:v>
                </c:pt>
                <c:pt idx="6">
                  <c:v>Outros</c:v>
                </c:pt>
              </c:strCache>
            </c:strRef>
          </c:cat>
          <c:val>
            <c:numRef>
              <c:f>Orçamento!$O$63:$O$69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5"/>
          <c:y val="0.3215"/>
          <c:w val="0.30675"/>
          <c:h val="0.6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1"/>
  <sheetViews>
    <sheetView workbookViewId="0" zoomScale="81"/>
  </sheetViews>
  <pageMargins left="0.5905511811023623" right="0.5905511811023623" top="0.5905511811023623" bottom="0.5905511811023623" header="0.5118110236220472" footer="0.5118110236220472"/>
  <pageSetup fitToHeight="0" fitToWidth="0"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2"/>
  <sheetViews>
    <sheetView workbookViewId="0" zoomScale="81"/>
  </sheetViews>
  <pageMargins left="0.5905511811023623" right="0.5905511811023623" top="0.5905511811023623" bottom="0.5905511811023623" header="0.5118110236220472" footer="0.5118110236220472"/>
  <pageSetup fitToHeight="0" fitToWidth="0"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1" name="Line 3"/>
        <xdr:cNvSpPr>
          <a:spLocks/>
        </xdr:cNvSpPr>
      </xdr:nvSpPr>
      <xdr:spPr>
        <a:xfrm>
          <a:off x="2581275" y="409575"/>
          <a:ext cx="857250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514350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0095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</cdr:x>
      <cdr:y>0.78525</cdr:y>
    </cdr:from>
    <cdr:to>
      <cdr:x>0.965</cdr:x>
      <cdr:y>0.929</cdr:y>
    </cdr:to>
    <cdr:sp>
      <cdr:nvSpPr>
        <cdr:cNvPr id="1" name="Text Box 1"/>
        <cdr:cNvSpPr txBox="1">
          <a:spLocks noChangeArrowheads="1"/>
        </cdr:cNvSpPr>
      </cdr:nvSpPr>
      <cdr:spPr>
        <a:xfrm>
          <a:off x="6638925" y="5238750"/>
          <a:ext cx="2000250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gráfico mostra a porcentagem gasta com cada categoria de despesa no ano todo, baseado na última coluna de totais.</a:t>
          </a:r>
        </a:p>
      </cdr:txBody>
    </cdr:sp>
  </cdr:relSizeAnchor>
  <cdr:relSizeAnchor xmlns:cdr="http://schemas.openxmlformats.org/drawingml/2006/chartDrawing">
    <cdr:from>
      <cdr:x>0.5035</cdr:x>
      <cdr:y>0.4855</cdr:y>
    </cdr:from>
    <cdr:to>
      <cdr:x>0.52475</cdr:x>
      <cdr:y>0.5145</cdr:y>
    </cdr:to>
    <cdr:sp>
      <cdr:nvSpPr>
        <cdr:cNvPr id="2" name="Text Box 2"/>
        <cdr:cNvSpPr txBox="1">
          <a:spLocks noChangeArrowheads="1"/>
        </cdr:cNvSpPr>
      </cdr:nvSpPr>
      <cdr:spPr>
        <a:xfrm>
          <a:off x="4505325" y="3238500"/>
          <a:ext cx="190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++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53500" cy="6677025"/>
    <xdr:graphicFrame>
      <xdr:nvGraphicFramePr>
        <xdr:cNvPr id="1" name="Shape 1025"/>
        <xdr:cNvGraphicFramePr/>
      </xdr:nvGraphicFramePr>
      <xdr:xfrm>
        <a:off x="0" y="0"/>
        <a:ext cx="8953500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0290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19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4476750" y="0"/>
        <a:ext cx="4029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0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0" y="3238500"/>
        <a:ext cx="40290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20</xdr:row>
      <xdr:rowOff>0</xdr:rowOff>
    </xdr:from>
    <xdr:to>
      <xdr:col>19</xdr:col>
      <xdr:colOff>0</xdr:colOff>
      <xdr:row>37</xdr:row>
      <xdr:rowOff>0</xdr:rowOff>
    </xdr:to>
    <xdr:graphicFrame>
      <xdr:nvGraphicFramePr>
        <xdr:cNvPr id="4" name="Chart 4"/>
        <xdr:cNvGraphicFramePr/>
      </xdr:nvGraphicFramePr>
      <xdr:xfrm>
        <a:off x="4476750" y="3238500"/>
        <a:ext cx="402907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9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0" y="6315075"/>
        <a:ext cx="402907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39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6" name="Chart 6"/>
        <xdr:cNvGraphicFramePr/>
      </xdr:nvGraphicFramePr>
      <xdr:xfrm>
        <a:off x="4476750" y="6315075"/>
        <a:ext cx="4029075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9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9553575"/>
        <a:ext cx="4029075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19</xdr:col>
      <xdr:colOff>0</xdr:colOff>
      <xdr:row>76</xdr:row>
      <xdr:rowOff>0</xdr:rowOff>
    </xdr:to>
    <xdr:graphicFrame>
      <xdr:nvGraphicFramePr>
        <xdr:cNvPr id="8" name="Chart 8"/>
        <xdr:cNvGraphicFramePr/>
      </xdr:nvGraphicFramePr>
      <xdr:xfrm>
        <a:off x="4476750" y="9553575"/>
        <a:ext cx="4029075" cy="2752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53500" cy="6677025"/>
    <xdr:graphicFrame>
      <xdr:nvGraphicFramePr>
        <xdr:cNvPr id="1" name="Shape 1025"/>
        <xdr:cNvGraphicFramePr/>
      </xdr:nvGraphicFramePr>
      <xdr:xfrm>
        <a:off x="0" y="0"/>
        <a:ext cx="8953500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21"/>
  <sheetViews>
    <sheetView showGridLines="0" tabSelected="1" zoomScalePageLayoutView="0" workbookViewId="0" topLeftCell="A1">
      <selection activeCell="B23" sqref="B23"/>
    </sheetView>
  </sheetViews>
  <sheetFormatPr defaultColWidth="9.140625" defaultRowHeight="12.75"/>
  <cols>
    <col min="1" max="1" width="3.7109375" style="67" customWidth="1"/>
    <col min="2" max="7" width="10.7109375" style="65" customWidth="1"/>
    <col min="8" max="16384" width="9.140625" style="65" customWidth="1"/>
  </cols>
  <sheetData>
    <row r="1" spans="1:7" ht="15">
      <c r="A1" s="115" t="s">
        <v>105</v>
      </c>
      <c r="B1" s="116"/>
      <c r="C1" s="116"/>
      <c r="D1" s="116"/>
      <c r="E1" s="116"/>
      <c r="F1" s="116"/>
      <c r="G1" s="116"/>
    </row>
    <row r="3" spans="1:7" ht="15">
      <c r="A3" s="66" t="s">
        <v>90</v>
      </c>
      <c r="B3" s="112" t="s">
        <v>109</v>
      </c>
      <c r="C3" s="113"/>
      <c r="D3" s="113"/>
      <c r="E3" s="113"/>
      <c r="F3" s="113"/>
      <c r="G3" s="113"/>
    </row>
    <row r="4" spans="2:7" ht="15">
      <c r="B4" s="114" t="s">
        <v>104</v>
      </c>
      <c r="C4" s="117"/>
      <c r="D4" s="117"/>
      <c r="E4" s="117"/>
      <c r="F4" s="117"/>
      <c r="G4" s="117"/>
    </row>
    <row r="5" spans="2:7" ht="15">
      <c r="B5" s="117"/>
      <c r="C5" s="117"/>
      <c r="D5" s="117"/>
      <c r="E5" s="117"/>
      <c r="F5" s="117"/>
      <c r="G5" s="117"/>
    </row>
    <row r="7" spans="1:7" ht="15">
      <c r="A7" s="66" t="s">
        <v>90</v>
      </c>
      <c r="B7" s="112" t="s">
        <v>110</v>
      </c>
      <c r="C7" s="113"/>
      <c r="D7" s="113"/>
      <c r="E7" s="113"/>
      <c r="F7" s="113"/>
      <c r="G7" s="113"/>
    </row>
    <row r="8" spans="2:7" ht="15">
      <c r="B8" s="114" t="s">
        <v>107</v>
      </c>
      <c r="C8" s="113"/>
      <c r="D8" s="113"/>
      <c r="E8" s="113"/>
      <c r="F8" s="113"/>
      <c r="G8" s="113"/>
    </row>
    <row r="9" spans="2:7" ht="15">
      <c r="B9" s="113"/>
      <c r="C9" s="113"/>
      <c r="D9" s="113"/>
      <c r="E9" s="113"/>
      <c r="F9" s="113"/>
      <c r="G9" s="113"/>
    </row>
    <row r="10" spans="2:7" ht="15">
      <c r="B10" s="114" t="s">
        <v>106</v>
      </c>
      <c r="C10" s="118"/>
      <c r="D10" s="118"/>
      <c r="E10" s="118"/>
      <c r="F10" s="118"/>
      <c r="G10" s="118"/>
    </row>
    <row r="12" spans="1:7" ht="15">
      <c r="A12" s="66" t="s">
        <v>90</v>
      </c>
      <c r="B12" s="112" t="s">
        <v>111</v>
      </c>
      <c r="C12" s="113"/>
      <c r="D12" s="113"/>
      <c r="E12" s="113"/>
      <c r="F12" s="113"/>
      <c r="G12" s="113"/>
    </row>
    <row r="13" spans="2:7" ht="15">
      <c r="B13" s="114" t="s">
        <v>108</v>
      </c>
      <c r="C13" s="113"/>
      <c r="D13" s="113"/>
      <c r="E13" s="113"/>
      <c r="F13" s="113"/>
      <c r="G13" s="113"/>
    </row>
    <row r="14" spans="2:7" ht="15">
      <c r="B14" s="113"/>
      <c r="C14" s="113"/>
      <c r="D14" s="113"/>
      <c r="E14" s="113"/>
      <c r="F14" s="113"/>
      <c r="G14" s="113"/>
    </row>
    <row r="16" spans="1:7" ht="15" customHeight="1">
      <c r="A16" s="66" t="s">
        <v>90</v>
      </c>
      <c r="B16" s="112" t="s">
        <v>112</v>
      </c>
      <c r="C16" s="113"/>
      <c r="D16" s="113"/>
      <c r="E16" s="113"/>
      <c r="F16" s="113"/>
      <c r="G16" s="113"/>
    </row>
    <row r="17" spans="2:7" ht="15">
      <c r="B17" s="113"/>
      <c r="C17" s="113"/>
      <c r="D17" s="113"/>
      <c r="E17" s="113"/>
      <c r="F17" s="113"/>
      <c r="G17" s="113"/>
    </row>
    <row r="18" spans="2:7" ht="15">
      <c r="B18" s="113"/>
      <c r="C18" s="113"/>
      <c r="D18" s="113"/>
      <c r="E18" s="113"/>
      <c r="F18" s="113"/>
      <c r="G18" s="113"/>
    </row>
    <row r="20" spans="1:7" ht="15">
      <c r="A20" s="66" t="s">
        <v>90</v>
      </c>
      <c r="B20" s="114" t="s">
        <v>113</v>
      </c>
      <c r="C20" s="113"/>
      <c r="D20" s="113"/>
      <c r="E20" s="113"/>
      <c r="F20" s="113"/>
      <c r="G20" s="113"/>
    </row>
    <row r="21" spans="2:7" ht="15">
      <c r="B21" s="113"/>
      <c r="C21" s="113"/>
      <c r="D21" s="113"/>
      <c r="E21" s="113"/>
      <c r="F21" s="113"/>
      <c r="G21" s="113"/>
    </row>
  </sheetData>
  <sheetProtection/>
  <mergeCells count="10">
    <mergeCell ref="B12:G12"/>
    <mergeCell ref="B13:G14"/>
    <mergeCell ref="B16:G18"/>
    <mergeCell ref="B20:G21"/>
    <mergeCell ref="A1:G1"/>
    <mergeCell ref="B4:G5"/>
    <mergeCell ref="B3:G3"/>
    <mergeCell ref="B7:G7"/>
    <mergeCell ref="B8:G9"/>
    <mergeCell ref="B10:G10"/>
  </mergeCells>
  <printOptions/>
  <pageMargins left="0.787401575" right="0.787401575" top="0.984251969" bottom="0.984251969" header="0.492125985" footer="0.49212598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I102"/>
  <sheetViews>
    <sheetView showGridLines="0" zoomScale="81" zoomScaleNormal="81" zoomScalePageLayoutView="0" workbookViewId="0" topLeftCell="A60">
      <pane xSplit="2" topLeftCell="C1" activePane="topRight" state="frozen"/>
      <selection pane="topLeft" activeCell="A1" sqref="A1"/>
      <selection pane="topRight" activeCell="B76" sqref="B76"/>
    </sheetView>
  </sheetViews>
  <sheetFormatPr defaultColWidth="11.421875" defaultRowHeight="12.75" outlineLevelRow="1"/>
  <cols>
    <col min="1" max="1" width="1.7109375" style="73" customWidth="1"/>
    <col min="2" max="2" width="26.28125" style="74" bestFit="1" customWidth="1"/>
    <col min="3" max="15" width="10.7109375" style="75" customWidth="1"/>
    <col min="16" max="16" width="2.7109375" style="73" customWidth="1"/>
    <col min="17" max="17" width="3.7109375" style="73" customWidth="1"/>
    <col min="18" max="16384" width="11.421875" style="73" customWidth="1"/>
  </cols>
  <sheetData>
    <row r="1" spans="1:15" s="64" customFormat="1" ht="32.25" customHeight="1">
      <c r="A1" s="63"/>
      <c r="B1" s="61"/>
      <c r="C1" s="69"/>
      <c r="D1" s="119" t="s">
        <v>121</v>
      </c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ht="16.5" customHeight="1"/>
    <row r="3" spans="1:31" s="78" customFormat="1" ht="13.5" thickBot="1">
      <c r="A3" s="76"/>
      <c r="B3" s="77"/>
      <c r="C3" s="53" t="s">
        <v>0</v>
      </c>
      <c r="D3" s="53" t="s">
        <v>1</v>
      </c>
      <c r="E3" s="53" t="s">
        <v>2</v>
      </c>
      <c r="F3" s="53" t="s">
        <v>3</v>
      </c>
      <c r="G3" s="53" t="s">
        <v>4</v>
      </c>
      <c r="H3" s="53" t="s">
        <v>5</v>
      </c>
      <c r="I3" s="53" t="s">
        <v>6</v>
      </c>
      <c r="J3" s="53" t="s">
        <v>7</v>
      </c>
      <c r="K3" s="53" t="s">
        <v>8</v>
      </c>
      <c r="L3" s="53" t="s">
        <v>9</v>
      </c>
      <c r="M3" s="53" t="s">
        <v>10</v>
      </c>
      <c r="N3" s="53" t="s">
        <v>11</v>
      </c>
      <c r="O3" s="53" t="s">
        <v>12</v>
      </c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</row>
    <row r="4" spans="1:31" s="82" customFormat="1" ht="12.75">
      <c r="A4" s="72" t="s">
        <v>93</v>
      </c>
      <c r="B4" s="79"/>
      <c r="C4" s="80">
        <f>SUM(C5:C12)</f>
        <v>0</v>
      </c>
      <c r="D4" s="80">
        <f>SUM(D5:D12)</f>
        <v>0</v>
      </c>
      <c r="E4" s="80">
        <f>SUM(E5:E12)</f>
        <v>0</v>
      </c>
      <c r="F4" s="80">
        <f>SUM(F5:F12)</f>
        <v>0</v>
      </c>
      <c r="G4" s="80">
        <f>SUM(G5:G12)</f>
        <v>0</v>
      </c>
      <c r="H4" s="80">
        <f>SUM(H5:H12)</f>
        <v>0</v>
      </c>
      <c r="I4" s="80">
        <f>SUM(I5:I12)</f>
        <v>0</v>
      </c>
      <c r="J4" s="80">
        <f>SUM(J5:J12)</f>
        <v>0</v>
      </c>
      <c r="K4" s="80">
        <f>SUM(K5:K12)</f>
        <v>0</v>
      </c>
      <c r="L4" s="80">
        <f>SUM(L5:L12)</f>
        <v>0</v>
      </c>
      <c r="M4" s="80">
        <f>SUM(M5:M12)</f>
        <v>0</v>
      </c>
      <c r="N4" s="80">
        <f>SUM(N5:N12)</f>
        <v>0</v>
      </c>
      <c r="O4" s="81">
        <f>SUM(C4:N4)</f>
        <v>0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</row>
    <row r="5" spans="1:15" ht="12.75" outlineLevel="1">
      <c r="A5" s="83"/>
      <c r="B5" s="68" t="s">
        <v>94</v>
      </c>
      <c r="C5" s="84">
        <v>0</v>
      </c>
      <c r="D5" s="84">
        <v>0</v>
      </c>
      <c r="E5" s="84">
        <v>0</v>
      </c>
      <c r="F5" s="84">
        <v>0</v>
      </c>
      <c r="G5" s="84">
        <v>0</v>
      </c>
      <c r="H5" s="84">
        <v>0</v>
      </c>
      <c r="I5" s="84">
        <v>0</v>
      </c>
      <c r="J5" s="84">
        <v>0</v>
      </c>
      <c r="K5" s="84">
        <v>0</v>
      </c>
      <c r="L5" s="84">
        <v>0</v>
      </c>
      <c r="M5" s="84">
        <v>0</v>
      </c>
      <c r="N5" s="84">
        <v>0</v>
      </c>
      <c r="O5" s="85">
        <f aca="true" t="shared" si="0" ref="O5:O11">SUM(C5:N5)</f>
        <v>0</v>
      </c>
    </row>
    <row r="6" spans="1:15" ht="12.75" outlineLevel="1">
      <c r="A6" s="83"/>
      <c r="B6" s="68" t="s">
        <v>13</v>
      </c>
      <c r="C6" s="84">
        <v>0</v>
      </c>
      <c r="D6" s="84">
        <v>0</v>
      </c>
      <c r="E6" s="84">
        <v>0</v>
      </c>
      <c r="F6" s="84">
        <v>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5">
        <f t="shared" si="0"/>
        <v>0</v>
      </c>
    </row>
    <row r="7" spans="1:15" ht="12.75" outlineLevel="1">
      <c r="A7" s="83"/>
      <c r="B7" s="68" t="s">
        <v>14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5">
        <f t="shared" si="0"/>
        <v>0</v>
      </c>
    </row>
    <row r="8" spans="1:15" ht="12.75" outlineLevel="1">
      <c r="A8" s="83"/>
      <c r="B8" s="68" t="s">
        <v>114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5">
        <f t="shared" si="0"/>
        <v>0</v>
      </c>
    </row>
    <row r="9" spans="1:15" ht="12.75" outlineLevel="1">
      <c r="A9" s="83"/>
      <c r="B9" s="68" t="s">
        <v>115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5">
        <f t="shared" si="0"/>
        <v>0</v>
      </c>
    </row>
    <row r="10" spans="1:15" ht="12.75" outlineLevel="1">
      <c r="A10" s="83"/>
      <c r="B10" s="68" t="s">
        <v>116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5">
        <f t="shared" si="0"/>
        <v>0</v>
      </c>
    </row>
    <row r="11" spans="1:15" ht="12.75" outlineLevel="1">
      <c r="A11" s="83"/>
      <c r="B11" s="68" t="s">
        <v>15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5">
        <f t="shared" si="0"/>
        <v>0</v>
      </c>
    </row>
    <row r="12" spans="1:15" ht="13.5" outlineLevel="1" thickBot="1">
      <c r="A12" s="86"/>
      <c r="B12" s="71" t="s">
        <v>16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8">
        <f>SUM(C12:N12)</f>
        <v>0</v>
      </c>
    </row>
    <row r="13" spans="3:15" ht="13.5" thickBot="1"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1:31" s="82" customFormat="1" ht="12.75">
      <c r="A14" s="72" t="s">
        <v>17</v>
      </c>
      <c r="B14" s="79"/>
      <c r="C14" s="80">
        <f aca="true" t="shared" si="1" ref="C14:L14">SUM(C15:C25)</f>
        <v>0</v>
      </c>
      <c r="D14" s="80">
        <f t="shared" si="1"/>
        <v>0</v>
      </c>
      <c r="E14" s="80">
        <f t="shared" si="1"/>
        <v>0</v>
      </c>
      <c r="F14" s="80">
        <f t="shared" si="1"/>
        <v>0</v>
      </c>
      <c r="G14" s="80">
        <f t="shared" si="1"/>
        <v>0</v>
      </c>
      <c r="H14" s="80">
        <f t="shared" si="1"/>
        <v>0</v>
      </c>
      <c r="I14" s="80">
        <f t="shared" si="1"/>
        <v>0</v>
      </c>
      <c r="J14" s="80">
        <f t="shared" si="1"/>
        <v>0</v>
      </c>
      <c r="K14" s="80">
        <f t="shared" si="1"/>
        <v>0</v>
      </c>
      <c r="L14" s="80">
        <f t="shared" si="1"/>
        <v>0</v>
      </c>
      <c r="M14" s="80">
        <f>SUM(M15:M25)</f>
        <v>0</v>
      </c>
      <c r="N14" s="80">
        <f>SUM(N15:N25)</f>
        <v>0</v>
      </c>
      <c r="O14" s="81">
        <f>SUM(C14:N14)</f>
        <v>0</v>
      </c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</row>
    <row r="15" spans="1:15" ht="12.75" outlineLevel="1">
      <c r="A15" s="83"/>
      <c r="B15" s="68" t="s">
        <v>33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5">
        <f aca="true" t="shared" si="2" ref="O15:O24">SUM(C15:N15)</f>
        <v>0</v>
      </c>
    </row>
    <row r="16" spans="1:15" ht="12.75" outlineLevel="1">
      <c r="A16" s="83"/>
      <c r="B16" s="68" t="s">
        <v>18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5">
        <f t="shared" si="2"/>
        <v>0</v>
      </c>
    </row>
    <row r="17" spans="1:15" ht="12.75" outlineLevel="1">
      <c r="A17" s="83"/>
      <c r="B17" s="68" t="s">
        <v>19</v>
      </c>
      <c r="C17" s="84">
        <v>0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5">
        <f t="shared" si="2"/>
        <v>0</v>
      </c>
    </row>
    <row r="18" spans="1:15" ht="12.75" outlineLevel="1">
      <c r="A18" s="83"/>
      <c r="B18" s="68" t="s">
        <v>99</v>
      </c>
      <c r="C18" s="84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5">
        <f t="shared" si="2"/>
        <v>0</v>
      </c>
    </row>
    <row r="19" spans="1:15" ht="12.75" outlineLevel="1">
      <c r="A19" s="83"/>
      <c r="B19" s="68" t="s">
        <v>100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5">
        <f t="shared" si="2"/>
        <v>0</v>
      </c>
    </row>
    <row r="20" spans="1:15" ht="12.75" outlineLevel="1">
      <c r="A20" s="83"/>
      <c r="B20" s="68" t="s">
        <v>102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5">
        <f t="shared" si="2"/>
        <v>0</v>
      </c>
    </row>
    <row r="21" spans="1:15" ht="12.75" outlineLevel="1">
      <c r="A21" s="83"/>
      <c r="B21" s="68" t="s">
        <v>20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5">
        <f t="shared" si="2"/>
        <v>0</v>
      </c>
    </row>
    <row r="22" spans="1:15" ht="12.75" outlineLevel="1">
      <c r="A22" s="83"/>
      <c r="B22" s="68" t="s">
        <v>21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5">
        <f t="shared" si="2"/>
        <v>0</v>
      </c>
    </row>
    <row r="23" spans="1:15" ht="12.75" outlineLevel="1">
      <c r="A23" s="83"/>
      <c r="B23" s="68" t="s">
        <v>119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5">
        <f t="shared" si="2"/>
        <v>0</v>
      </c>
    </row>
    <row r="24" spans="1:15" ht="12.75" outlineLevel="1">
      <c r="A24" s="83"/>
      <c r="B24" s="68" t="s">
        <v>22</v>
      </c>
      <c r="C24" s="84">
        <v>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5">
        <f t="shared" si="2"/>
        <v>0</v>
      </c>
    </row>
    <row r="25" spans="1:15" ht="13.5" outlineLevel="1" thickBot="1">
      <c r="A25" s="86"/>
      <c r="B25" s="71" t="s">
        <v>16</v>
      </c>
      <c r="C25" s="87">
        <v>0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8">
        <f>SUM(C25:N25)</f>
        <v>0</v>
      </c>
    </row>
    <row r="26" spans="3:15" ht="13.5" thickBot="1"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</row>
    <row r="27" spans="1:31" s="82" customFormat="1" ht="12.75">
      <c r="A27" s="72" t="s">
        <v>23</v>
      </c>
      <c r="B27" s="79"/>
      <c r="C27" s="80">
        <f aca="true" t="shared" si="3" ref="C27:N27">SUM(C28:C34)</f>
        <v>0</v>
      </c>
      <c r="D27" s="80">
        <f t="shared" si="3"/>
        <v>0</v>
      </c>
      <c r="E27" s="80">
        <f t="shared" si="3"/>
        <v>0</v>
      </c>
      <c r="F27" s="80">
        <f t="shared" si="3"/>
        <v>0</v>
      </c>
      <c r="G27" s="80">
        <f t="shared" si="3"/>
        <v>0</v>
      </c>
      <c r="H27" s="80">
        <f t="shared" si="3"/>
        <v>0</v>
      </c>
      <c r="I27" s="80">
        <f t="shared" si="3"/>
        <v>0</v>
      </c>
      <c r="J27" s="80">
        <f t="shared" si="3"/>
        <v>0</v>
      </c>
      <c r="K27" s="80">
        <f t="shared" si="3"/>
        <v>0</v>
      </c>
      <c r="L27" s="80">
        <f t="shared" si="3"/>
        <v>0</v>
      </c>
      <c r="M27" s="80">
        <f t="shared" si="3"/>
        <v>0</v>
      </c>
      <c r="N27" s="80">
        <f t="shared" si="3"/>
        <v>0</v>
      </c>
      <c r="O27" s="81">
        <f aca="true" t="shared" si="4" ref="O27:O34">SUM(C27:N27)</f>
        <v>0</v>
      </c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</row>
    <row r="28" spans="1:15" ht="12.75" outlineLevel="1">
      <c r="A28" s="83"/>
      <c r="B28" s="68" t="s">
        <v>24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5">
        <f t="shared" si="4"/>
        <v>0</v>
      </c>
    </row>
    <row r="29" spans="1:15" ht="12.75" outlineLevel="1">
      <c r="A29" s="83"/>
      <c r="B29" s="68" t="s">
        <v>118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5">
        <f t="shared" si="4"/>
        <v>0</v>
      </c>
    </row>
    <row r="30" spans="1:15" ht="12.75" outlineLevel="1">
      <c r="A30" s="83"/>
      <c r="B30" s="125" t="s">
        <v>50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5">
        <f>SUM(C30:N30)</f>
        <v>0</v>
      </c>
    </row>
    <row r="31" spans="1:15" ht="12.75" outlineLevel="1">
      <c r="A31" s="83"/>
      <c r="B31" s="68" t="s">
        <v>117</v>
      </c>
      <c r="C31" s="84">
        <v>0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5">
        <f t="shared" si="4"/>
        <v>0</v>
      </c>
    </row>
    <row r="32" spans="1:15" ht="12.75" outlineLevel="1">
      <c r="A32" s="83"/>
      <c r="B32" s="68" t="s">
        <v>25</v>
      </c>
      <c r="C32" s="84">
        <v>0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5">
        <f t="shared" si="4"/>
        <v>0</v>
      </c>
    </row>
    <row r="33" spans="1:15" ht="12.75" outlineLevel="1">
      <c r="A33" s="83"/>
      <c r="B33" s="68" t="s">
        <v>26</v>
      </c>
      <c r="C33" s="84">
        <v>0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5">
        <f t="shared" si="4"/>
        <v>0</v>
      </c>
    </row>
    <row r="34" spans="1:15" ht="13.5" outlineLevel="1" thickBot="1">
      <c r="A34" s="86"/>
      <c r="B34" s="71" t="s">
        <v>16</v>
      </c>
      <c r="C34" s="87">
        <v>0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87">
        <v>0</v>
      </c>
      <c r="N34" s="87">
        <v>0</v>
      </c>
      <c r="O34" s="88">
        <f t="shared" si="4"/>
        <v>0</v>
      </c>
    </row>
    <row r="35" spans="3:15" ht="13.5" thickBot="1"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1:31" s="82" customFormat="1" ht="12.75">
      <c r="A36" s="72" t="s">
        <v>27</v>
      </c>
      <c r="B36" s="79"/>
      <c r="C36" s="80">
        <f aca="true" t="shared" si="5" ref="C36:N36">SUM(C37:C41)</f>
        <v>0</v>
      </c>
      <c r="D36" s="80">
        <f t="shared" si="5"/>
        <v>0</v>
      </c>
      <c r="E36" s="80">
        <f t="shared" si="5"/>
        <v>0</v>
      </c>
      <c r="F36" s="80">
        <f t="shared" si="5"/>
        <v>0</v>
      </c>
      <c r="G36" s="80">
        <f t="shared" si="5"/>
        <v>0</v>
      </c>
      <c r="H36" s="80">
        <f t="shared" si="5"/>
        <v>0</v>
      </c>
      <c r="I36" s="80">
        <f t="shared" si="5"/>
        <v>0</v>
      </c>
      <c r="J36" s="80">
        <f t="shared" si="5"/>
        <v>0</v>
      </c>
      <c r="K36" s="80">
        <f t="shared" si="5"/>
        <v>0</v>
      </c>
      <c r="L36" s="80">
        <f t="shared" si="5"/>
        <v>0</v>
      </c>
      <c r="M36" s="80">
        <f t="shared" si="5"/>
        <v>0</v>
      </c>
      <c r="N36" s="80">
        <f t="shared" si="5"/>
        <v>0</v>
      </c>
      <c r="O36" s="81">
        <f aca="true" t="shared" si="6" ref="O36:O41">SUM(C36:N36)</f>
        <v>0</v>
      </c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</row>
    <row r="37" spans="1:15" ht="12.75" outlineLevel="1">
      <c r="A37" s="83"/>
      <c r="B37" s="68" t="s">
        <v>28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5">
        <f t="shared" si="6"/>
        <v>0</v>
      </c>
    </row>
    <row r="38" spans="1:15" ht="12.75" outlineLevel="1">
      <c r="A38" s="83"/>
      <c r="B38" s="68" t="s">
        <v>29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5">
        <f t="shared" si="6"/>
        <v>0</v>
      </c>
    </row>
    <row r="39" spans="1:15" ht="12.75" outlineLevel="1">
      <c r="A39" s="83"/>
      <c r="B39" s="68" t="s">
        <v>30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5">
        <f t="shared" si="6"/>
        <v>0</v>
      </c>
    </row>
    <row r="40" spans="1:15" ht="12.75" outlineLevel="1">
      <c r="A40" s="83"/>
      <c r="B40" s="68" t="s">
        <v>31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5">
        <f t="shared" si="6"/>
        <v>0</v>
      </c>
    </row>
    <row r="41" spans="1:15" ht="13.5" outlineLevel="1" thickBot="1">
      <c r="A41" s="86"/>
      <c r="B41" s="71" t="s">
        <v>16</v>
      </c>
      <c r="C41" s="87">
        <v>0</v>
      </c>
      <c r="D41" s="87">
        <v>0</v>
      </c>
      <c r="E41" s="87"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87">
        <v>0</v>
      </c>
      <c r="O41" s="88">
        <f t="shared" si="6"/>
        <v>0</v>
      </c>
    </row>
    <row r="42" spans="3:15" ht="13.5" thickBot="1"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</row>
    <row r="43" spans="1:31" s="82" customFormat="1" ht="12.75">
      <c r="A43" s="72" t="s">
        <v>32</v>
      </c>
      <c r="B43" s="79"/>
      <c r="C43" s="80">
        <f aca="true" t="shared" si="7" ref="C43:N43">SUM(C44:C51)</f>
        <v>0</v>
      </c>
      <c r="D43" s="80">
        <f t="shared" si="7"/>
        <v>0</v>
      </c>
      <c r="E43" s="80">
        <f t="shared" si="7"/>
        <v>0</v>
      </c>
      <c r="F43" s="80">
        <f t="shared" si="7"/>
        <v>0</v>
      </c>
      <c r="G43" s="80">
        <f t="shared" si="7"/>
        <v>0</v>
      </c>
      <c r="H43" s="80">
        <f t="shared" si="7"/>
        <v>0</v>
      </c>
      <c r="I43" s="80">
        <f t="shared" si="7"/>
        <v>0</v>
      </c>
      <c r="J43" s="80">
        <f t="shared" si="7"/>
        <v>0</v>
      </c>
      <c r="K43" s="80">
        <f t="shared" si="7"/>
        <v>0</v>
      </c>
      <c r="L43" s="80">
        <f t="shared" si="7"/>
        <v>0</v>
      </c>
      <c r="M43" s="80">
        <f>SUM(M44:M51)</f>
        <v>0</v>
      </c>
      <c r="N43" s="80">
        <f t="shared" si="7"/>
        <v>0</v>
      </c>
      <c r="O43" s="81">
        <f aca="true" t="shared" si="8" ref="O43:O51">SUM(C43:N43)</f>
        <v>0</v>
      </c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</row>
    <row r="44" spans="1:15" ht="12.75" outlineLevel="1">
      <c r="A44" s="83"/>
      <c r="B44" s="68" t="s">
        <v>33</v>
      </c>
      <c r="C44" s="84">
        <v>0</v>
      </c>
      <c r="D44" s="84">
        <v>0</v>
      </c>
      <c r="E44" s="84">
        <v>0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5">
        <f t="shared" si="8"/>
        <v>0</v>
      </c>
    </row>
    <row r="45" spans="1:15" ht="12.75" outlineLevel="1">
      <c r="A45" s="83"/>
      <c r="B45" s="68" t="s">
        <v>34</v>
      </c>
      <c r="C45" s="84">
        <v>0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5">
        <f t="shared" si="8"/>
        <v>0</v>
      </c>
    </row>
    <row r="46" spans="1:15" ht="12.75" outlineLevel="1">
      <c r="A46" s="83"/>
      <c r="B46" s="68" t="s">
        <v>35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5">
        <f t="shared" si="8"/>
        <v>0</v>
      </c>
    </row>
    <row r="47" spans="1:15" ht="12.75" outlineLevel="1">
      <c r="A47" s="83"/>
      <c r="B47" s="68" t="s">
        <v>36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5">
        <f t="shared" si="8"/>
        <v>0</v>
      </c>
    </row>
    <row r="48" spans="1:15" ht="12.75" outlineLevel="1">
      <c r="A48" s="83"/>
      <c r="B48" s="68" t="s">
        <v>37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5">
        <f t="shared" si="8"/>
        <v>0</v>
      </c>
    </row>
    <row r="49" spans="1:15" ht="12.75" outlineLevel="1">
      <c r="A49" s="83"/>
      <c r="B49" s="68" t="s">
        <v>39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5">
        <f t="shared" si="8"/>
        <v>0</v>
      </c>
    </row>
    <row r="50" spans="1:15" ht="12.75" outlineLevel="1">
      <c r="A50" s="83"/>
      <c r="B50" s="68" t="s">
        <v>41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5">
        <f t="shared" si="8"/>
        <v>0</v>
      </c>
    </row>
    <row r="51" spans="1:15" ht="13.5" outlineLevel="1" thickBot="1">
      <c r="A51" s="86"/>
      <c r="B51" s="71" t="s">
        <v>16</v>
      </c>
      <c r="C51" s="87">
        <v>0</v>
      </c>
      <c r="D51" s="87">
        <v>0</v>
      </c>
      <c r="E51" s="87">
        <v>0</v>
      </c>
      <c r="F51" s="87">
        <v>0</v>
      </c>
      <c r="G51" s="87">
        <v>0</v>
      </c>
      <c r="H51" s="87">
        <v>0</v>
      </c>
      <c r="I51" s="87">
        <v>0</v>
      </c>
      <c r="J51" s="87">
        <v>0</v>
      </c>
      <c r="K51" s="87">
        <v>0</v>
      </c>
      <c r="L51" s="87">
        <v>0</v>
      </c>
      <c r="M51" s="87">
        <v>0</v>
      </c>
      <c r="N51" s="87">
        <v>0</v>
      </c>
      <c r="O51" s="88">
        <f t="shared" si="8"/>
        <v>0</v>
      </c>
    </row>
    <row r="52" spans="3:15" ht="13.5" thickBot="1"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  <row r="53" spans="1:35" s="82" customFormat="1" ht="12.75">
      <c r="A53" s="72" t="s">
        <v>44</v>
      </c>
      <c r="B53" s="79"/>
      <c r="C53" s="80">
        <f>SUM(C54:C60)</f>
        <v>0</v>
      </c>
      <c r="D53" s="80">
        <f>SUM(D54:D60)</f>
        <v>0</v>
      </c>
      <c r="E53" s="80">
        <f>SUM(E54:E60)</f>
        <v>0</v>
      </c>
      <c r="F53" s="80">
        <f>SUM(F54:F60)</f>
        <v>0</v>
      </c>
      <c r="G53" s="80">
        <f>SUM(G54:G60)</f>
        <v>0</v>
      </c>
      <c r="H53" s="80">
        <f>SUM(H54:H60)</f>
        <v>0</v>
      </c>
      <c r="I53" s="80">
        <f>SUM(I54:I60)</f>
        <v>0</v>
      </c>
      <c r="J53" s="80">
        <f>SUM(J54:J60)</f>
        <v>0</v>
      </c>
      <c r="K53" s="80">
        <f>SUM(K54:K60)</f>
        <v>0</v>
      </c>
      <c r="L53" s="80">
        <f>SUM(L54:L60)</f>
        <v>0</v>
      </c>
      <c r="M53" s="80">
        <f>SUM(M54:M60)</f>
        <v>0</v>
      </c>
      <c r="N53" s="80">
        <f>SUM(N54:N60)</f>
        <v>0</v>
      </c>
      <c r="O53" s="81">
        <f aca="true" t="shared" si="9" ref="O53:O60">SUM(C53:N53)</f>
        <v>0</v>
      </c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</row>
    <row r="54" spans="1:15" ht="12.75" outlineLevel="1">
      <c r="A54" s="83"/>
      <c r="B54" s="68" t="s">
        <v>45</v>
      </c>
      <c r="C54" s="84">
        <v>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  <c r="N54" s="84">
        <v>0</v>
      </c>
      <c r="O54" s="85">
        <f t="shared" si="9"/>
        <v>0</v>
      </c>
    </row>
    <row r="55" spans="1:15" ht="12.75" outlineLevel="1">
      <c r="A55" s="83"/>
      <c r="B55" s="68" t="s">
        <v>46</v>
      </c>
      <c r="C55" s="84">
        <v>0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  <c r="N55" s="84">
        <v>0</v>
      </c>
      <c r="O55" s="85">
        <f t="shared" si="9"/>
        <v>0</v>
      </c>
    </row>
    <row r="56" spans="1:15" ht="12.75" outlineLevel="1">
      <c r="A56" s="83"/>
      <c r="B56" s="68" t="s">
        <v>47</v>
      </c>
      <c r="C56" s="84">
        <v>0</v>
      </c>
      <c r="D56" s="84">
        <v>0</v>
      </c>
      <c r="E56" s="84">
        <v>0</v>
      </c>
      <c r="F56" s="84">
        <v>0</v>
      </c>
      <c r="G56" s="84">
        <v>0</v>
      </c>
      <c r="H56" s="84">
        <v>0</v>
      </c>
      <c r="I56" s="84">
        <v>0</v>
      </c>
      <c r="J56" s="84">
        <v>0</v>
      </c>
      <c r="K56" s="84">
        <v>0</v>
      </c>
      <c r="L56" s="84">
        <v>0</v>
      </c>
      <c r="M56" s="84">
        <v>0</v>
      </c>
      <c r="N56" s="84">
        <v>0</v>
      </c>
      <c r="O56" s="85">
        <f t="shared" si="9"/>
        <v>0</v>
      </c>
    </row>
    <row r="57" spans="1:15" ht="12.75" outlineLevel="1">
      <c r="A57" s="83"/>
      <c r="B57" s="68" t="s">
        <v>48</v>
      </c>
      <c r="C57" s="84">
        <v>0</v>
      </c>
      <c r="D57" s="84">
        <v>0</v>
      </c>
      <c r="E57" s="84">
        <v>0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  <c r="N57" s="84">
        <v>0</v>
      </c>
      <c r="O57" s="85">
        <f t="shared" si="9"/>
        <v>0</v>
      </c>
    </row>
    <row r="58" spans="1:15" ht="12.75" outlineLevel="1">
      <c r="A58" s="83"/>
      <c r="B58" s="68" t="s">
        <v>49</v>
      </c>
      <c r="C58" s="84">
        <v>0</v>
      </c>
      <c r="D58" s="84">
        <v>0</v>
      </c>
      <c r="E58" s="84">
        <v>0</v>
      </c>
      <c r="F58" s="84">
        <v>0</v>
      </c>
      <c r="G58" s="84">
        <v>0</v>
      </c>
      <c r="H58" s="84">
        <v>0</v>
      </c>
      <c r="I58" s="84">
        <v>0</v>
      </c>
      <c r="J58" s="84">
        <v>0</v>
      </c>
      <c r="K58" s="84">
        <v>0</v>
      </c>
      <c r="L58" s="84">
        <v>0</v>
      </c>
      <c r="M58" s="84">
        <v>0</v>
      </c>
      <c r="N58" s="84">
        <v>0</v>
      </c>
      <c r="O58" s="85">
        <f t="shared" si="9"/>
        <v>0</v>
      </c>
    </row>
    <row r="59" spans="1:15" ht="12.75" outlineLevel="1">
      <c r="A59" s="83"/>
      <c r="B59" s="68" t="s">
        <v>51</v>
      </c>
      <c r="C59" s="84">
        <v>0</v>
      </c>
      <c r="D59" s="84">
        <v>0</v>
      </c>
      <c r="E59" s="84">
        <v>0</v>
      </c>
      <c r="F59" s="84">
        <v>0</v>
      </c>
      <c r="G59" s="84">
        <v>0</v>
      </c>
      <c r="H59" s="84">
        <v>0</v>
      </c>
      <c r="I59" s="84">
        <v>0</v>
      </c>
      <c r="J59" s="84">
        <v>0</v>
      </c>
      <c r="K59" s="84">
        <v>0</v>
      </c>
      <c r="L59" s="84">
        <v>0</v>
      </c>
      <c r="M59" s="84">
        <v>0</v>
      </c>
      <c r="N59" s="84">
        <v>0</v>
      </c>
      <c r="O59" s="85">
        <f t="shared" si="9"/>
        <v>0</v>
      </c>
    </row>
    <row r="60" spans="1:15" ht="13.5" outlineLevel="1" thickBot="1">
      <c r="A60" s="86"/>
      <c r="B60" s="71" t="s">
        <v>103</v>
      </c>
      <c r="C60" s="87">
        <v>0</v>
      </c>
      <c r="D60" s="87">
        <v>0</v>
      </c>
      <c r="E60" s="87">
        <v>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87">
        <v>0</v>
      </c>
      <c r="O60" s="88">
        <f t="shared" si="9"/>
        <v>0</v>
      </c>
    </row>
    <row r="61" spans="3:15" ht="13.5" thickBot="1"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</row>
    <row r="62" spans="1:35" s="82" customFormat="1" ht="12.75">
      <c r="A62" s="72" t="s">
        <v>52</v>
      </c>
      <c r="B62" s="79"/>
      <c r="C62" s="80">
        <f>SUM(C63:C69)</f>
        <v>0</v>
      </c>
      <c r="D62" s="80">
        <f>SUM(D63:D69)</f>
        <v>0</v>
      </c>
      <c r="E62" s="80">
        <f>SUM(E63:E69)</f>
        <v>0</v>
      </c>
      <c r="F62" s="80">
        <f>SUM(F63:F69)</f>
        <v>0</v>
      </c>
      <c r="G62" s="80">
        <f>SUM(G63:G69)</f>
        <v>0</v>
      </c>
      <c r="H62" s="80">
        <f>SUM(H63:H69)</f>
        <v>0</v>
      </c>
      <c r="I62" s="80">
        <f>SUM(I63:I69)</f>
        <v>0</v>
      </c>
      <c r="J62" s="80">
        <f>SUM(J63:J69)</f>
        <v>0</v>
      </c>
      <c r="K62" s="80">
        <f>SUM(K63:K69)</f>
        <v>0</v>
      </c>
      <c r="L62" s="80">
        <f>SUM(L63:L69)</f>
        <v>0</v>
      </c>
      <c r="M62" s="80">
        <f>SUM(M63:M69)</f>
        <v>0</v>
      </c>
      <c r="N62" s="80">
        <f>SUM(N63:N69)</f>
        <v>0</v>
      </c>
      <c r="O62" s="81">
        <f>SUM(C62:N62)</f>
        <v>0</v>
      </c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</row>
    <row r="63" spans="1:15" ht="12.75" outlineLevel="1">
      <c r="A63" s="83"/>
      <c r="B63" s="68" t="s">
        <v>53</v>
      </c>
      <c r="C63" s="84">
        <v>0</v>
      </c>
      <c r="D63" s="84">
        <v>0</v>
      </c>
      <c r="E63" s="84">
        <v>0</v>
      </c>
      <c r="F63" s="84">
        <v>0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  <c r="N63" s="84">
        <v>0</v>
      </c>
      <c r="O63" s="85">
        <f>SUM(C63:N63)</f>
        <v>0</v>
      </c>
    </row>
    <row r="64" spans="1:15" ht="12.75" outlineLevel="1">
      <c r="A64" s="83"/>
      <c r="B64" s="68" t="s">
        <v>54</v>
      </c>
      <c r="C64" s="84">
        <v>0</v>
      </c>
      <c r="D64" s="84">
        <v>0</v>
      </c>
      <c r="E64" s="84">
        <v>0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  <c r="N64" s="84">
        <v>0</v>
      </c>
      <c r="O64" s="85">
        <f>SUM(C64:N64)</f>
        <v>0</v>
      </c>
    </row>
    <row r="65" spans="1:15" ht="12.75" outlineLevel="1">
      <c r="A65" s="83"/>
      <c r="B65" s="68" t="s">
        <v>101</v>
      </c>
      <c r="C65" s="84">
        <v>0</v>
      </c>
      <c r="D65" s="84">
        <v>0</v>
      </c>
      <c r="E65" s="84">
        <v>0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  <c r="N65" s="84">
        <v>0</v>
      </c>
      <c r="O65" s="85">
        <f>SUM(C65:N65)</f>
        <v>0</v>
      </c>
    </row>
    <row r="66" spans="1:15" ht="12.75" outlineLevel="1">
      <c r="A66" s="83"/>
      <c r="B66" s="68" t="s">
        <v>55</v>
      </c>
      <c r="C66" s="84">
        <v>0</v>
      </c>
      <c r="D66" s="84">
        <v>0</v>
      </c>
      <c r="E66" s="84">
        <v>0</v>
      </c>
      <c r="F66" s="84"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  <c r="N66" s="84">
        <v>0</v>
      </c>
      <c r="O66" s="85">
        <f aca="true" t="shared" si="10" ref="O66:O73">SUM(C66:N66)</f>
        <v>0</v>
      </c>
    </row>
    <row r="67" spans="1:15" ht="12.75" outlineLevel="1">
      <c r="A67" s="83"/>
      <c r="B67" s="68" t="s">
        <v>56</v>
      </c>
      <c r="C67" s="84">
        <v>0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5">
        <f t="shared" si="10"/>
        <v>0</v>
      </c>
    </row>
    <row r="68" spans="1:15" ht="12.75" outlineLevel="1">
      <c r="A68" s="83"/>
      <c r="B68" s="68" t="s">
        <v>57</v>
      </c>
      <c r="C68" s="84">
        <v>0</v>
      </c>
      <c r="D68" s="84">
        <v>0</v>
      </c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  <c r="N68" s="84">
        <v>0</v>
      </c>
      <c r="O68" s="85">
        <f t="shared" si="10"/>
        <v>0</v>
      </c>
    </row>
    <row r="69" spans="1:15" ht="13.5" outlineLevel="1" thickBot="1">
      <c r="A69" s="86"/>
      <c r="B69" s="71" t="s">
        <v>16</v>
      </c>
      <c r="C69" s="87">
        <v>0</v>
      </c>
      <c r="D69" s="87">
        <v>0</v>
      </c>
      <c r="E69" s="87">
        <v>0</v>
      </c>
      <c r="F69" s="87">
        <v>0</v>
      </c>
      <c r="G69" s="87"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87">
        <v>0</v>
      </c>
      <c r="O69" s="88">
        <f t="shared" si="10"/>
        <v>0</v>
      </c>
    </row>
    <row r="70" spans="2:35" s="90" customFormat="1" ht="13.5" thickBot="1">
      <c r="B70" s="91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</row>
    <row r="71" spans="1:15" ht="12.75">
      <c r="A71" s="126" t="s">
        <v>124</v>
      </c>
      <c r="B71" s="79"/>
      <c r="C71" s="80">
        <f aca="true" t="shared" si="11" ref="C71:N71">SUM(C72:C73)</f>
        <v>0</v>
      </c>
      <c r="D71" s="80">
        <f t="shared" si="11"/>
        <v>0</v>
      </c>
      <c r="E71" s="80">
        <f t="shared" si="11"/>
        <v>0</v>
      </c>
      <c r="F71" s="80">
        <f t="shared" si="11"/>
        <v>0</v>
      </c>
      <c r="G71" s="80">
        <f t="shared" si="11"/>
        <v>0</v>
      </c>
      <c r="H71" s="80">
        <f t="shared" si="11"/>
        <v>0</v>
      </c>
      <c r="I71" s="80">
        <f t="shared" si="11"/>
        <v>0</v>
      </c>
      <c r="J71" s="80">
        <f t="shared" si="11"/>
        <v>0</v>
      </c>
      <c r="K71" s="80">
        <f t="shared" si="11"/>
        <v>0</v>
      </c>
      <c r="L71" s="80">
        <f t="shared" si="11"/>
        <v>0</v>
      </c>
      <c r="M71" s="80">
        <f t="shared" si="11"/>
        <v>0</v>
      </c>
      <c r="N71" s="80">
        <f t="shared" si="11"/>
        <v>0</v>
      </c>
      <c r="O71" s="81">
        <f>SUM(C71:N71)</f>
        <v>0</v>
      </c>
    </row>
    <row r="72" spans="1:15" ht="12.75" outlineLevel="1">
      <c r="A72" s="83"/>
      <c r="B72" s="125" t="s">
        <v>125</v>
      </c>
      <c r="C72" s="84">
        <v>0</v>
      </c>
      <c r="D72" s="84">
        <v>0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  <c r="N72" s="84">
        <v>0</v>
      </c>
      <c r="O72" s="85">
        <f t="shared" si="10"/>
        <v>0</v>
      </c>
    </row>
    <row r="73" spans="1:15" ht="13.5" outlineLevel="1" thickBot="1">
      <c r="A73" s="86"/>
      <c r="B73" s="127" t="s">
        <v>126</v>
      </c>
      <c r="C73" s="87">
        <v>0</v>
      </c>
      <c r="D73" s="87">
        <v>0</v>
      </c>
      <c r="E73" s="87">
        <v>0</v>
      </c>
      <c r="F73" s="87">
        <v>0</v>
      </c>
      <c r="G73" s="87">
        <v>0</v>
      </c>
      <c r="H73" s="87">
        <v>0</v>
      </c>
      <c r="I73" s="87">
        <v>0</v>
      </c>
      <c r="J73" s="87">
        <v>0</v>
      </c>
      <c r="K73" s="87">
        <v>0</v>
      </c>
      <c r="L73" s="87">
        <v>0</v>
      </c>
      <c r="M73" s="87">
        <v>0</v>
      </c>
      <c r="N73" s="87">
        <v>0</v>
      </c>
      <c r="O73" s="88">
        <f t="shared" si="10"/>
        <v>0</v>
      </c>
    </row>
    <row r="74" ht="13.5" thickBot="1"/>
    <row r="75" spans="1:15" ht="12.75">
      <c r="A75" s="126" t="s">
        <v>127</v>
      </c>
      <c r="B75" s="79"/>
      <c r="C75" s="80">
        <f>SUM(C76:C80)</f>
        <v>0</v>
      </c>
      <c r="D75" s="80">
        <f>SUM(D76:D80)</f>
        <v>0</v>
      </c>
      <c r="E75" s="80">
        <f>SUM(E76:E80)</f>
        <v>0</v>
      </c>
      <c r="F75" s="80">
        <f>SUM(F76:F80)</f>
        <v>0</v>
      </c>
      <c r="G75" s="80">
        <f>SUM(G76:G80)</f>
        <v>0</v>
      </c>
      <c r="H75" s="80">
        <f>SUM(H76:H80)</f>
        <v>0</v>
      </c>
      <c r="I75" s="80">
        <f>SUM(I76:I80)</f>
        <v>0</v>
      </c>
      <c r="J75" s="80">
        <f>SUM(J76:J80)</f>
        <v>0</v>
      </c>
      <c r="K75" s="80">
        <f>SUM(K76:K80)</f>
        <v>0</v>
      </c>
      <c r="L75" s="80">
        <f>SUM(L76:L80)</f>
        <v>0</v>
      </c>
      <c r="M75" s="80">
        <f>SUM(M76:M80)</f>
        <v>0</v>
      </c>
      <c r="N75" s="80">
        <f>SUM(N76:N80)</f>
        <v>0</v>
      </c>
      <c r="O75" s="81">
        <f>SUM(C75:N75)</f>
        <v>0</v>
      </c>
    </row>
    <row r="76" spans="1:15" ht="12.75" outlineLevel="1">
      <c r="A76" s="83"/>
      <c r="B76" s="68" t="s">
        <v>91</v>
      </c>
      <c r="C76" s="84">
        <v>0</v>
      </c>
      <c r="D76" s="84">
        <v>0</v>
      </c>
      <c r="E76" s="84">
        <v>0</v>
      </c>
      <c r="F76" s="84">
        <v>0</v>
      </c>
      <c r="G76" s="84">
        <v>0</v>
      </c>
      <c r="H76" s="84">
        <v>0</v>
      </c>
      <c r="I76" s="84">
        <v>0</v>
      </c>
      <c r="J76" s="84">
        <v>0</v>
      </c>
      <c r="K76" s="84">
        <v>0</v>
      </c>
      <c r="L76" s="84">
        <v>0</v>
      </c>
      <c r="M76" s="84">
        <v>0</v>
      </c>
      <c r="N76" s="84">
        <v>0</v>
      </c>
      <c r="O76" s="85">
        <f>SUM(C76:N76)</f>
        <v>0</v>
      </c>
    </row>
    <row r="77" spans="1:15" ht="12.75" outlineLevel="1">
      <c r="A77" s="83"/>
      <c r="B77" s="68" t="s">
        <v>92</v>
      </c>
      <c r="C77" s="84">
        <v>0</v>
      </c>
      <c r="D77" s="84">
        <v>0</v>
      </c>
      <c r="E77" s="84">
        <v>0</v>
      </c>
      <c r="F77" s="84">
        <v>0</v>
      </c>
      <c r="G77" s="84">
        <v>0</v>
      </c>
      <c r="H77" s="84">
        <v>0</v>
      </c>
      <c r="I77" s="84">
        <v>0</v>
      </c>
      <c r="J77" s="84">
        <v>0</v>
      </c>
      <c r="K77" s="84">
        <v>0</v>
      </c>
      <c r="L77" s="84">
        <v>0</v>
      </c>
      <c r="M77" s="84">
        <v>0</v>
      </c>
      <c r="N77" s="84">
        <v>0</v>
      </c>
      <c r="O77" s="85">
        <f>SUM(C77:N77)</f>
        <v>0</v>
      </c>
    </row>
    <row r="78" spans="1:15" ht="12.75" outlineLevel="1">
      <c r="A78" s="83"/>
      <c r="B78" s="125" t="s">
        <v>122</v>
      </c>
      <c r="C78" s="84">
        <v>0</v>
      </c>
      <c r="D78" s="84">
        <v>0</v>
      </c>
      <c r="E78" s="84">
        <v>0</v>
      </c>
      <c r="F78" s="84">
        <v>0</v>
      </c>
      <c r="G78" s="84">
        <v>0</v>
      </c>
      <c r="H78" s="84">
        <v>0</v>
      </c>
      <c r="I78" s="84">
        <v>0</v>
      </c>
      <c r="J78" s="84">
        <v>0</v>
      </c>
      <c r="K78" s="84">
        <v>0</v>
      </c>
      <c r="L78" s="84">
        <v>0</v>
      </c>
      <c r="M78" s="84">
        <v>0</v>
      </c>
      <c r="N78" s="84">
        <v>0</v>
      </c>
      <c r="O78" s="85">
        <f>SUM(C78:N78)</f>
        <v>0</v>
      </c>
    </row>
    <row r="79" spans="1:15" ht="12.75" outlineLevel="1">
      <c r="A79" s="83"/>
      <c r="B79" s="125" t="s">
        <v>123</v>
      </c>
      <c r="C79" s="84">
        <v>0</v>
      </c>
      <c r="D79" s="84">
        <v>0</v>
      </c>
      <c r="E79" s="84">
        <v>0</v>
      </c>
      <c r="F79" s="84">
        <v>0</v>
      </c>
      <c r="G79" s="84">
        <v>0</v>
      </c>
      <c r="H79" s="84">
        <v>0</v>
      </c>
      <c r="I79" s="84">
        <v>0</v>
      </c>
      <c r="J79" s="84">
        <v>0</v>
      </c>
      <c r="K79" s="84">
        <v>0</v>
      </c>
      <c r="L79" s="84">
        <v>0</v>
      </c>
      <c r="M79" s="84">
        <v>0</v>
      </c>
      <c r="N79" s="84">
        <v>0</v>
      </c>
      <c r="O79" s="85">
        <f>SUM(C79:N79)</f>
        <v>0</v>
      </c>
    </row>
    <row r="80" spans="1:15" ht="13.5" outlineLevel="1" thickBot="1">
      <c r="A80" s="86"/>
      <c r="B80" s="71" t="s">
        <v>16</v>
      </c>
      <c r="C80" s="87">
        <v>0</v>
      </c>
      <c r="D80" s="87">
        <v>0</v>
      </c>
      <c r="E80" s="87">
        <v>0</v>
      </c>
      <c r="F80" s="87">
        <v>0</v>
      </c>
      <c r="G80" s="87">
        <v>0</v>
      </c>
      <c r="H80" s="87">
        <v>0</v>
      </c>
      <c r="I80" s="87">
        <v>0</v>
      </c>
      <c r="J80" s="87">
        <v>0</v>
      </c>
      <c r="K80" s="87">
        <v>0</v>
      </c>
      <c r="L80" s="87">
        <v>0</v>
      </c>
      <c r="M80" s="87">
        <v>0</v>
      </c>
      <c r="N80" s="87">
        <v>0</v>
      </c>
      <c r="O80" s="88">
        <f>SUM(C80:N80)</f>
        <v>0</v>
      </c>
    </row>
    <row r="83" spans="1:15" ht="13.5" thickBot="1">
      <c r="A83" s="78"/>
      <c r="B83" s="93" t="s">
        <v>98</v>
      </c>
      <c r="C83" s="53" t="s">
        <v>0</v>
      </c>
      <c r="D83" s="53" t="s">
        <v>1</v>
      </c>
      <c r="E83" s="53" t="s">
        <v>2</v>
      </c>
      <c r="F83" s="53" t="s">
        <v>3</v>
      </c>
      <c r="G83" s="53" t="s">
        <v>4</v>
      </c>
      <c r="H83" s="53" t="s">
        <v>5</v>
      </c>
      <c r="I83" s="53" t="s">
        <v>6</v>
      </c>
      <c r="J83" s="53" t="s">
        <v>7</v>
      </c>
      <c r="K83" s="53" t="s">
        <v>8</v>
      </c>
      <c r="L83" s="53" t="s">
        <v>9</v>
      </c>
      <c r="M83" s="53" t="s">
        <v>10</v>
      </c>
      <c r="N83" s="53" t="s">
        <v>11</v>
      </c>
      <c r="O83" s="53" t="s">
        <v>12</v>
      </c>
    </row>
    <row r="84" spans="1:15" ht="12.75">
      <c r="A84" s="2"/>
      <c r="B84" s="94" t="s">
        <v>38</v>
      </c>
      <c r="C84" s="95">
        <f>C4</f>
        <v>0</v>
      </c>
      <c r="D84" s="95">
        <f>D4</f>
        <v>0</v>
      </c>
      <c r="E84" s="95">
        <f>E4</f>
        <v>0</v>
      </c>
      <c r="F84" s="95">
        <f>F4</f>
        <v>0</v>
      </c>
      <c r="G84" s="95">
        <f>G4</f>
        <v>0</v>
      </c>
      <c r="H84" s="95">
        <f>H4</f>
        <v>0</v>
      </c>
      <c r="I84" s="95">
        <f>I4</f>
        <v>0</v>
      </c>
      <c r="J84" s="95">
        <f>J4</f>
        <v>0</v>
      </c>
      <c r="K84" s="95">
        <f>K4</f>
        <v>0</v>
      </c>
      <c r="L84" s="95">
        <f>L4</f>
        <v>0</v>
      </c>
      <c r="M84" s="95">
        <f>M4</f>
        <v>0</v>
      </c>
      <c r="N84" s="95">
        <f>N4</f>
        <v>0</v>
      </c>
      <c r="O84" s="96">
        <f>O4</f>
        <v>0</v>
      </c>
    </row>
    <row r="85" spans="1:15" ht="12.75">
      <c r="A85" s="3"/>
      <c r="B85" s="97" t="s">
        <v>40</v>
      </c>
      <c r="C85" s="98">
        <f>C14+C27+C36+C43+C53+C62+C71+C75</f>
        <v>0</v>
      </c>
      <c r="D85" s="98">
        <f>D14+D27+D36+D43+D53+D62+D71+D75</f>
        <v>0</v>
      </c>
      <c r="E85" s="98">
        <f>E14+E27+E36+E43+E53+E62+E71+E75</f>
        <v>0</v>
      </c>
      <c r="F85" s="98">
        <f>F14+F27+F36+F43+F53+F62+F71+F75</f>
        <v>0</v>
      </c>
      <c r="G85" s="98">
        <f>G14+G27+G36+G43+G53+G62+G71+G75</f>
        <v>0</v>
      </c>
      <c r="H85" s="98">
        <f>H14+H27+H36+H43+H53+H62+H71+H75</f>
        <v>0</v>
      </c>
      <c r="I85" s="98">
        <f>I14+I27+I36+I43+I53+I62+I71+I75</f>
        <v>0</v>
      </c>
      <c r="J85" s="98">
        <f>J14+J27+J36+J43+J53+J62+J71+J75</f>
        <v>0</v>
      </c>
      <c r="K85" s="98">
        <f>K14+K27+K36+K43+K53+K62+K71+K75</f>
        <v>0</v>
      </c>
      <c r="L85" s="98">
        <f>L14+L27+L36+L43+L53+L62+L71+L75</f>
        <v>0</v>
      </c>
      <c r="M85" s="98">
        <f>M14+M27+M36+M43+M53+M62+M71+M75</f>
        <v>0</v>
      </c>
      <c r="N85" s="98">
        <f>N14+N27+N36+N43+N53+N62+N71+N75</f>
        <v>0</v>
      </c>
      <c r="O85" s="99">
        <f>O14+O27+O36+O43+O53+O62</f>
        <v>0</v>
      </c>
    </row>
    <row r="86" spans="1:15" ht="12.75">
      <c r="A86" s="4"/>
      <c r="B86" s="97" t="s">
        <v>42</v>
      </c>
      <c r="C86" s="98">
        <f aca="true" t="shared" si="12" ref="C86:O86">C84-C85</f>
        <v>0</v>
      </c>
      <c r="D86" s="98">
        <f t="shared" si="12"/>
        <v>0</v>
      </c>
      <c r="E86" s="98">
        <f t="shared" si="12"/>
        <v>0</v>
      </c>
      <c r="F86" s="98">
        <f t="shared" si="12"/>
        <v>0</v>
      </c>
      <c r="G86" s="98">
        <f t="shared" si="12"/>
        <v>0</v>
      </c>
      <c r="H86" s="98">
        <f t="shared" si="12"/>
        <v>0</v>
      </c>
      <c r="I86" s="98">
        <f t="shared" si="12"/>
        <v>0</v>
      </c>
      <c r="J86" s="98">
        <f t="shared" si="12"/>
        <v>0</v>
      </c>
      <c r="K86" s="98">
        <f t="shared" si="12"/>
        <v>0</v>
      </c>
      <c r="L86" s="98">
        <f t="shared" si="12"/>
        <v>0</v>
      </c>
      <c r="M86" s="98">
        <f t="shared" si="12"/>
        <v>0</v>
      </c>
      <c r="N86" s="98">
        <f t="shared" si="12"/>
        <v>0</v>
      </c>
      <c r="O86" s="99">
        <f t="shared" si="12"/>
        <v>0</v>
      </c>
    </row>
    <row r="87" spans="1:15" ht="13.5" thickBot="1">
      <c r="A87" s="1"/>
      <c r="B87" s="100" t="s">
        <v>43</v>
      </c>
      <c r="C87" s="101">
        <f>C86</f>
        <v>0</v>
      </c>
      <c r="D87" s="101">
        <f aca="true" t="shared" si="13" ref="D87:O87">C87+D86</f>
        <v>0</v>
      </c>
      <c r="E87" s="101">
        <f t="shared" si="13"/>
        <v>0</v>
      </c>
      <c r="F87" s="101">
        <f t="shared" si="13"/>
        <v>0</v>
      </c>
      <c r="G87" s="101">
        <f t="shared" si="13"/>
        <v>0</v>
      </c>
      <c r="H87" s="101">
        <f t="shared" si="13"/>
        <v>0</v>
      </c>
      <c r="I87" s="101">
        <f t="shared" si="13"/>
        <v>0</v>
      </c>
      <c r="J87" s="101">
        <f t="shared" si="13"/>
        <v>0</v>
      </c>
      <c r="K87" s="101">
        <f t="shared" si="13"/>
        <v>0</v>
      </c>
      <c r="L87" s="101">
        <f t="shared" si="13"/>
        <v>0</v>
      </c>
      <c r="M87" s="101">
        <f t="shared" si="13"/>
        <v>0</v>
      </c>
      <c r="N87" s="101">
        <f t="shared" si="13"/>
        <v>0</v>
      </c>
      <c r="O87" s="102">
        <f t="shared" si="13"/>
        <v>0</v>
      </c>
    </row>
    <row r="88" spans="3:15" s="103" customFormat="1" ht="12.75"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</row>
    <row r="89" spans="3:15" s="103" customFormat="1" ht="12.75"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</row>
    <row r="90" spans="2:16" s="108" customFormat="1" ht="12.75">
      <c r="B90" s="105" t="s">
        <v>96</v>
      </c>
      <c r="C90" s="106"/>
      <c r="D90" s="120" t="s">
        <v>120</v>
      </c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</row>
    <row r="91" spans="3:16" s="108" customFormat="1" ht="12.75">
      <c r="C91" s="107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</row>
    <row r="92" spans="2:16" s="111" customFormat="1" ht="12.75">
      <c r="B92" s="109" t="str">
        <f>A4</f>
        <v>RENDA FAMILIAR</v>
      </c>
      <c r="C92" s="110">
        <f>O4</f>
        <v>0</v>
      </c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</row>
    <row r="93" spans="2:16" s="111" customFormat="1" ht="12.75">
      <c r="B93" s="109" t="str">
        <f>A14</f>
        <v>HABITAÇÃO</v>
      </c>
      <c r="C93" s="110">
        <f>O14</f>
        <v>0</v>
      </c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</row>
    <row r="94" spans="2:16" s="111" customFormat="1" ht="12.75">
      <c r="B94" s="109" t="str">
        <f>A27</f>
        <v>SAÚDE</v>
      </c>
      <c r="C94" s="110">
        <f>O27</f>
        <v>0</v>
      </c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</row>
    <row r="95" spans="2:16" s="111" customFormat="1" ht="12.75">
      <c r="B95" s="109" t="str">
        <f>A36</f>
        <v>TRANSPORTE</v>
      </c>
      <c r="C95" s="110">
        <f>O36</f>
        <v>0</v>
      </c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</row>
    <row r="96" spans="2:16" s="111" customFormat="1" ht="12.75">
      <c r="B96" s="109" t="str">
        <f>A43</f>
        <v>AUTOMÓVEL</v>
      </c>
      <c r="C96" s="110">
        <f>O43</f>
        <v>0</v>
      </c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</row>
    <row r="97" spans="2:16" s="111" customFormat="1" ht="12.75">
      <c r="B97" s="109" t="str">
        <f>A53</f>
        <v>DESPESAS PESSOAIS</v>
      </c>
      <c r="C97" s="110">
        <f>O53</f>
        <v>0</v>
      </c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</row>
    <row r="98" spans="2:16" s="111" customFormat="1" ht="12.75">
      <c r="B98" s="109" t="str">
        <f>A62</f>
        <v>LAZER</v>
      </c>
      <c r="C98" s="110">
        <f>O62</f>
        <v>0</v>
      </c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</row>
    <row r="99" spans="2:16" s="111" customFormat="1" ht="12.75">
      <c r="B99" s="109" t="str">
        <f>A71</f>
        <v>TARIFAS BANCÁRIAS</v>
      </c>
      <c r="C99" s="110">
        <f>O71</f>
        <v>0</v>
      </c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</row>
    <row r="100" spans="2:16" s="111" customFormat="1" ht="12.75">
      <c r="B100" s="109" t="str">
        <f>A75</f>
        <v>GASTOS COM DEPENDENTES</v>
      </c>
      <c r="C100" s="110">
        <f>O75</f>
        <v>0</v>
      </c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</row>
    <row r="102" spans="2:3" ht="12.75" hidden="1">
      <c r="B102" s="62" t="s">
        <v>97</v>
      </c>
      <c r="C102" s="70"/>
    </row>
  </sheetData>
  <sheetProtection/>
  <mergeCells count="2">
    <mergeCell ref="D1:O1"/>
    <mergeCell ref="D90:P100"/>
  </mergeCells>
  <printOptions horizontalCentered="1"/>
  <pageMargins left="0.3937007874015748" right="0.3937007874015748" top="0.7874015748031497" bottom="0.3937007874015748" header="0.5118110236220472" footer="0.11811023622047245"/>
  <pageSetup horizontalDpi="360" verticalDpi="360" orientation="landscape" scale="75"/>
  <headerFooter alignWithMargins="0">
    <oddFooter>&amp;CPágina &amp;P de &amp;N</oddFooter>
  </headerFooter>
  <ignoredErrors>
    <ignoredError sqref="B92:B100" unlockedFormula="1"/>
  </ignoredErrors>
  <drawing r:id="rId3"/>
  <legacyDrawing r:id="rId2"/>
  <oleObjects>
    <oleObject progId="CDraw4" shapeId="7996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5" zoomScaleNormal="75" zoomScalePageLayoutView="0" workbookViewId="0" topLeftCell="A4">
      <selection activeCell="Q30" sqref="Q30"/>
    </sheetView>
  </sheetViews>
  <sheetFormatPr defaultColWidth="8.8515625" defaultRowHeight="12.75"/>
  <sheetData/>
  <sheetProtection/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49">
      <selection activeCell="W67" sqref="W67"/>
    </sheetView>
  </sheetViews>
  <sheetFormatPr defaultColWidth="6.7109375" defaultRowHeight="12.75"/>
  <sheetData/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300" verticalDpi="300" orientation="landscape"/>
  <headerFooter alignWithMargins="0">
    <oddHeader>&amp;CGráficos de Categorias de Rendimentos e Despesas</oddHeader>
    <oddFooter>&amp;L&amp;D, às &amp;T&amp;RPágina &amp;P de &amp;N</oddFooter>
  </headerFooter>
  <rowBreaks count="1" manualBreakCount="1">
    <brk id="39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K88"/>
  <sheetViews>
    <sheetView showGridLines="0" showRowColHeaders="0" zoomScale="120" zoomScaleNormal="120" zoomScalePageLayoutView="0" workbookViewId="0" topLeftCell="A20">
      <pane xSplit="57" ySplit="1" topLeftCell="BF21" activePane="bottomRight" state="frozen"/>
      <selection pane="topLeft" activeCell="A20" sqref="A20"/>
      <selection pane="topRight" activeCell="BF20" sqref="BF20"/>
      <selection pane="bottomLeft" activeCell="A21" sqref="A21"/>
      <selection pane="bottomRight" activeCell="R23" sqref="R23"/>
    </sheetView>
  </sheetViews>
  <sheetFormatPr defaultColWidth="5.7109375" defaultRowHeight="12.75"/>
  <cols>
    <col min="1" max="23" width="3.7109375" style="6" customWidth="1"/>
    <col min="24" max="24" width="3.7109375" style="6" hidden="1" customWidth="1"/>
    <col min="25" max="25" width="13.00390625" style="6" hidden="1" customWidth="1"/>
    <col min="26" max="30" width="5.7109375" style="6" hidden="1" customWidth="1"/>
    <col min="31" max="31" width="8.421875" style="6" hidden="1" customWidth="1"/>
    <col min="32" max="37" width="5.7109375" style="6" hidden="1" customWidth="1"/>
    <col min="38" max="16384" width="5.7109375" style="6" customWidth="1"/>
  </cols>
  <sheetData>
    <row r="1" spans="1:37" s="5" customFormat="1" ht="16.5" customHeight="1" hidden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6"/>
      <c r="W1" s="56"/>
      <c r="AH1" s="6"/>
      <c r="AI1" s="6"/>
      <c r="AJ1" s="6"/>
      <c r="AK1" s="6"/>
    </row>
    <row r="2" spans="1:37" s="5" customFormat="1" ht="13.5" customHeight="1" hidden="1">
      <c r="A2" s="7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6"/>
      <c r="W2" s="56"/>
      <c r="AH2" s="6"/>
      <c r="AI2" s="6"/>
      <c r="AJ2" s="6"/>
      <c r="AK2" s="6"/>
    </row>
    <row r="3" spans="1:23" ht="13.5" customHeight="1" hidden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1:23" ht="13.5" customHeight="1" hidden="1">
      <c r="A4" s="58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ht="13.5" customHeight="1" hidden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3" ht="12.75" customHeight="1" hidden="1">
      <c r="A6" s="58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3" ht="12.75" customHeight="1" hidden="1">
      <c r="A7" s="58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</row>
    <row r="8" spans="1:23" ht="12.75" customHeight="1" hidden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</row>
    <row r="9" spans="1:23" ht="12.75" customHeight="1" hidden="1">
      <c r="A9" s="58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</row>
    <row r="10" spans="1:23" ht="12.75" customHeight="1" hidden="1">
      <c r="A10" s="58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</row>
    <row r="11" spans="1:23" ht="12.75" customHeight="1" hidden="1">
      <c r="A11" s="58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</row>
    <row r="12" spans="1:23" ht="12.75" customHeight="1" hidden="1">
      <c r="A12" s="58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</row>
    <row r="13" spans="1:23" ht="12.75" customHeight="1" hidden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</row>
    <row r="14" spans="1:23" ht="12.75" customHeight="1" hidden="1">
      <c r="A14" s="58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</row>
    <row r="15" spans="1:23" ht="12.75" customHeight="1" hidden="1">
      <c r="A15" s="58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</row>
    <row r="16" spans="1:23" ht="12.75" customHeight="1" hidden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spans="1:23" ht="12.75" customHeight="1" hidden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spans="1:23" ht="12.75" customHeight="1" hidden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19" spans="1:23" ht="13.5" customHeight="1" hidden="1">
      <c r="A19" s="59"/>
      <c r="B19" s="55"/>
      <c r="C19" s="55"/>
      <c r="D19" s="55"/>
      <c r="E19" s="60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</row>
    <row r="20" ht="0.75" customHeight="1"/>
    <row r="21" spans="1:23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9" t="s">
        <v>95</v>
      </c>
      <c r="N21" s="8"/>
      <c r="O21" s="122">
        <v>2015</v>
      </c>
      <c r="P21" s="123"/>
      <c r="Q21" s="124"/>
      <c r="R21" s="8"/>
      <c r="S21" s="8"/>
      <c r="T21" s="8"/>
      <c r="U21" s="8"/>
      <c r="V21" s="8"/>
      <c r="W21" s="8"/>
    </row>
    <row r="24" ht="30">
      <c r="K24" s="10" t="str">
        <f>FIXED(O21+IF(O21&gt;199,0,1900),0,TRUE)</f>
        <v>2015</v>
      </c>
    </row>
    <row r="26" spans="1:23" ht="18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8" ht="13.5" thickBot="1"/>
    <row r="29" spans="1:23" ht="12.75">
      <c r="A29" s="12" t="s">
        <v>58</v>
      </c>
      <c r="B29" s="13"/>
      <c r="C29" s="14"/>
      <c r="D29" s="13"/>
      <c r="E29" s="13"/>
      <c r="F29" s="13"/>
      <c r="G29" s="15"/>
      <c r="H29" s="16"/>
      <c r="I29" s="12" t="s">
        <v>59</v>
      </c>
      <c r="J29" s="13"/>
      <c r="K29" s="14"/>
      <c r="L29" s="13"/>
      <c r="M29" s="13"/>
      <c r="N29" s="13"/>
      <c r="O29" s="15"/>
      <c r="P29" s="16"/>
      <c r="Q29" s="12" t="s">
        <v>60</v>
      </c>
      <c r="R29" s="13"/>
      <c r="S29" s="14"/>
      <c r="T29" s="13"/>
      <c r="U29" s="13"/>
      <c r="V29" s="13"/>
      <c r="W29" s="15"/>
    </row>
    <row r="30" spans="1:23" ht="13.5" customHeight="1" thickBot="1">
      <c r="A30" s="17" t="s">
        <v>61</v>
      </c>
      <c r="B30" s="18" t="s">
        <v>62</v>
      </c>
      <c r="C30" s="18" t="s">
        <v>63</v>
      </c>
      <c r="D30" s="18" t="s">
        <v>64</v>
      </c>
      <c r="E30" s="18" t="s">
        <v>64</v>
      </c>
      <c r="F30" s="18" t="s">
        <v>62</v>
      </c>
      <c r="G30" s="19" t="s">
        <v>62</v>
      </c>
      <c r="I30" s="17" t="s">
        <v>61</v>
      </c>
      <c r="J30" s="18" t="s">
        <v>62</v>
      </c>
      <c r="K30" s="18" t="s">
        <v>63</v>
      </c>
      <c r="L30" s="18" t="s">
        <v>64</v>
      </c>
      <c r="M30" s="18" t="s">
        <v>64</v>
      </c>
      <c r="N30" s="18" t="s">
        <v>62</v>
      </c>
      <c r="O30" s="19" t="s">
        <v>62</v>
      </c>
      <c r="Q30" s="17" t="s">
        <v>61</v>
      </c>
      <c r="R30" s="18" t="s">
        <v>62</v>
      </c>
      <c r="S30" s="18" t="s">
        <v>63</v>
      </c>
      <c r="T30" s="18" t="s">
        <v>64</v>
      </c>
      <c r="U30" s="18" t="s">
        <v>64</v>
      </c>
      <c r="V30" s="18" t="s">
        <v>62</v>
      </c>
      <c r="W30" s="19" t="s">
        <v>62</v>
      </c>
    </row>
    <row r="31" spans="1:23" ht="13.5" customHeight="1">
      <c r="A31" s="20">
        <f>IF($AF$74=Z87,1,"")</f>
      </c>
      <c r="B31" s="21">
        <f aca="true" t="shared" si="0" ref="B31:G31">IF(OR($AF$74=AA87,A31&gt;=1),1+A31,"")</f>
      </c>
      <c r="C31" s="21">
        <f t="shared" si="0"/>
      </c>
      <c r="D31" s="21">
        <f t="shared" si="0"/>
      </c>
      <c r="E31" s="21">
        <f t="shared" si="0"/>
        <v>1</v>
      </c>
      <c r="F31" s="21">
        <f t="shared" si="0"/>
        <v>2</v>
      </c>
      <c r="G31" s="22">
        <f t="shared" si="0"/>
        <v>3</v>
      </c>
      <c r="I31" s="20">
        <f>IF($AF$75=Z87,1,"")</f>
        <v>1</v>
      </c>
      <c r="J31" s="21">
        <f aca="true" t="shared" si="1" ref="J31:O31">IF(OR($AF$75=AA87,I31&gt;=1),1+I31,"")</f>
        <v>2</v>
      </c>
      <c r="K31" s="21">
        <f t="shared" si="1"/>
        <v>3</v>
      </c>
      <c r="L31" s="21">
        <f t="shared" si="1"/>
        <v>4</v>
      </c>
      <c r="M31" s="21">
        <f t="shared" si="1"/>
        <v>5</v>
      </c>
      <c r="N31" s="21">
        <f t="shared" si="1"/>
        <v>6</v>
      </c>
      <c r="O31" s="22">
        <f t="shared" si="1"/>
        <v>7</v>
      </c>
      <c r="Q31" s="20">
        <f>IF($AF$76=Z87,1,"")</f>
        <v>1</v>
      </c>
      <c r="R31" s="21">
        <f aca="true" t="shared" si="2" ref="R31:W31">IF(OR($AF$76=AA87,Q31&gt;=1),1+Q31,"")</f>
        <v>2</v>
      </c>
      <c r="S31" s="21">
        <f t="shared" si="2"/>
        <v>3</v>
      </c>
      <c r="T31" s="21">
        <f t="shared" si="2"/>
        <v>4</v>
      </c>
      <c r="U31" s="21">
        <f t="shared" si="2"/>
        <v>5</v>
      </c>
      <c r="V31" s="21">
        <f t="shared" si="2"/>
        <v>6</v>
      </c>
      <c r="W31" s="22">
        <f t="shared" si="2"/>
        <v>7</v>
      </c>
    </row>
    <row r="32" spans="1:23" ht="13.5" customHeight="1">
      <c r="A32" s="23">
        <f>1+G31</f>
        <v>4</v>
      </c>
      <c r="B32" s="24">
        <f aca="true" t="shared" si="3" ref="B32:F34">1+A32</f>
        <v>5</v>
      </c>
      <c r="C32" s="24">
        <f t="shared" si="3"/>
        <v>6</v>
      </c>
      <c r="D32" s="24">
        <f t="shared" si="3"/>
        <v>7</v>
      </c>
      <c r="E32" s="24">
        <f t="shared" si="3"/>
        <v>8</v>
      </c>
      <c r="F32" s="24">
        <f t="shared" si="3"/>
        <v>9</v>
      </c>
      <c r="G32" s="25">
        <f>F32+1</f>
        <v>10</v>
      </c>
      <c r="I32" s="23">
        <f>1+O31</f>
        <v>8</v>
      </c>
      <c r="J32" s="24">
        <f aca="true" t="shared" si="4" ref="J32:N34">1+I32</f>
        <v>9</v>
      </c>
      <c r="K32" s="24">
        <f t="shared" si="4"/>
        <v>10</v>
      </c>
      <c r="L32" s="24">
        <f t="shared" si="4"/>
        <v>11</v>
      </c>
      <c r="M32" s="24">
        <f t="shared" si="4"/>
        <v>12</v>
      </c>
      <c r="N32" s="24">
        <f t="shared" si="4"/>
        <v>13</v>
      </c>
      <c r="O32" s="25">
        <f>N32+1</f>
        <v>14</v>
      </c>
      <c r="Q32" s="23">
        <f>1+W31</f>
        <v>8</v>
      </c>
      <c r="R32" s="24">
        <f aca="true" t="shared" si="5" ref="R32:V34">1+Q32</f>
        <v>9</v>
      </c>
      <c r="S32" s="24">
        <f t="shared" si="5"/>
        <v>10</v>
      </c>
      <c r="T32" s="24">
        <f t="shared" si="5"/>
        <v>11</v>
      </c>
      <c r="U32" s="24">
        <f t="shared" si="5"/>
        <v>12</v>
      </c>
      <c r="V32" s="24">
        <f t="shared" si="5"/>
        <v>13</v>
      </c>
      <c r="W32" s="25">
        <f>V32+1</f>
        <v>14</v>
      </c>
    </row>
    <row r="33" spans="1:23" ht="13.5" customHeight="1">
      <c r="A33" s="23">
        <f>1+G32</f>
        <v>11</v>
      </c>
      <c r="B33" s="24">
        <f t="shared" si="3"/>
        <v>12</v>
      </c>
      <c r="C33" s="24">
        <f t="shared" si="3"/>
        <v>13</v>
      </c>
      <c r="D33" s="24">
        <f t="shared" si="3"/>
        <v>14</v>
      </c>
      <c r="E33" s="24">
        <f t="shared" si="3"/>
        <v>15</v>
      </c>
      <c r="F33" s="24">
        <f t="shared" si="3"/>
        <v>16</v>
      </c>
      <c r="G33" s="25">
        <f>F33+1</f>
        <v>17</v>
      </c>
      <c r="I33" s="23">
        <f>1+O32</f>
        <v>15</v>
      </c>
      <c r="J33" s="24">
        <f t="shared" si="4"/>
        <v>16</v>
      </c>
      <c r="K33" s="24">
        <f t="shared" si="4"/>
        <v>17</v>
      </c>
      <c r="L33" s="24">
        <f t="shared" si="4"/>
        <v>18</v>
      </c>
      <c r="M33" s="24">
        <f t="shared" si="4"/>
        <v>19</v>
      </c>
      <c r="N33" s="24">
        <f t="shared" si="4"/>
        <v>20</v>
      </c>
      <c r="O33" s="25">
        <f>N33+1</f>
        <v>21</v>
      </c>
      <c r="Q33" s="23">
        <f>1+W32</f>
        <v>15</v>
      </c>
      <c r="R33" s="24">
        <f t="shared" si="5"/>
        <v>16</v>
      </c>
      <c r="S33" s="24">
        <f t="shared" si="5"/>
        <v>17</v>
      </c>
      <c r="T33" s="24">
        <f t="shared" si="5"/>
        <v>18</v>
      </c>
      <c r="U33" s="24">
        <f t="shared" si="5"/>
        <v>19</v>
      </c>
      <c r="V33" s="24">
        <f t="shared" si="5"/>
        <v>20</v>
      </c>
      <c r="W33" s="25">
        <f>V33+1</f>
        <v>21</v>
      </c>
    </row>
    <row r="34" spans="1:23" ht="13.5" customHeight="1">
      <c r="A34" s="23">
        <f>1+G33</f>
        <v>18</v>
      </c>
      <c r="B34" s="24">
        <f t="shared" si="3"/>
        <v>19</v>
      </c>
      <c r="C34" s="24">
        <f t="shared" si="3"/>
        <v>20</v>
      </c>
      <c r="D34" s="24">
        <f t="shared" si="3"/>
        <v>21</v>
      </c>
      <c r="E34" s="24">
        <f t="shared" si="3"/>
        <v>22</v>
      </c>
      <c r="F34" s="24">
        <f t="shared" si="3"/>
        <v>23</v>
      </c>
      <c r="G34" s="25">
        <f>1+F34</f>
        <v>24</v>
      </c>
      <c r="I34" s="23">
        <f>1+O33</f>
        <v>22</v>
      </c>
      <c r="J34" s="24">
        <f t="shared" si="4"/>
        <v>23</v>
      </c>
      <c r="K34" s="24">
        <f t="shared" si="4"/>
        <v>24</v>
      </c>
      <c r="L34" s="24">
        <f t="shared" si="4"/>
        <v>25</v>
      </c>
      <c r="M34" s="24">
        <f t="shared" si="4"/>
        <v>26</v>
      </c>
      <c r="N34" s="24">
        <f t="shared" si="4"/>
        <v>27</v>
      </c>
      <c r="O34" s="25">
        <f>1+N34</f>
        <v>28</v>
      </c>
      <c r="Q34" s="23">
        <f>1+W33</f>
        <v>22</v>
      </c>
      <c r="R34" s="24">
        <f t="shared" si="5"/>
        <v>23</v>
      </c>
      <c r="S34" s="24">
        <f t="shared" si="5"/>
        <v>24</v>
      </c>
      <c r="T34" s="24">
        <f t="shared" si="5"/>
        <v>25</v>
      </c>
      <c r="U34" s="24">
        <f t="shared" si="5"/>
        <v>26</v>
      </c>
      <c r="V34" s="24">
        <f t="shared" si="5"/>
        <v>27</v>
      </c>
      <c r="W34" s="25">
        <f>1+V34</f>
        <v>28</v>
      </c>
    </row>
    <row r="35" spans="1:23" ht="13.5" customHeight="1">
      <c r="A35" s="23">
        <f>IF((1+G34)&gt;=VLOOKUP($AA74+1,$Y$74:$Z$85,2),"",1+G34)</f>
        <v>25</v>
      </c>
      <c r="B35" s="24">
        <f>IF(OR(A35=0,MAXA(A35)&gt;=VLOOKUP($AA74+1,$Y$74:$Z$85,2)),"",1+A35)</f>
        <v>26</v>
      </c>
      <c r="C35" s="24">
        <f>IF(OR(B35=0,MAXA($A35:B35)&gt;=VLOOKUP($AA74+1,$Y$74:$Z$85,2)),"",1+B35)</f>
        <v>27</v>
      </c>
      <c r="D35" s="24">
        <f>IF(OR(C35=0,MAXA($A35:C35)&gt;=VLOOKUP($AA74+1,$Y$74:$Z$85,2)),"",1+C35)</f>
        <v>28</v>
      </c>
      <c r="E35" s="24">
        <f>IF(OR(D35=0,MAXA($A35:D35)&gt;=VLOOKUP($AA74+1,$Y$74:$Z$85,2)),"",1+D35)</f>
        <v>29</v>
      </c>
      <c r="F35" s="24">
        <f>IF(OR(E35=0,MAXA($A35:E35)&gt;=VLOOKUP($AA74+1,$Y$74:$Z$85,2)),"",1+E35)</f>
        <v>30</v>
      </c>
      <c r="G35" s="25">
        <f>IF(OR(F35=0,MAXA($A35:F35)&gt;=VLOOKUP($AA74+1,$Y$74:$Z$85,2)),"",1+F35)</f>
        <v>31</v>
      </c>
      <c r="I35" s="23">
        <f>IF((1+O34)&gt;VLOOKUP($AA75+1,$Y$74:$Z$85,2),"",1+O34)</f>
      </c>
      <c r="J35" s="24">
        <f>IF(OR(I35=0,MAXA($H35:I35)&gt;=VLOOKUP($AA75+1,$Y$74:$Z$85,2)),"",1+I35)</f>
      </c>
      <c r="K35" s="24">
        <f>IF(OR(J35=0,MAXA($H35:J35)&gt;=VLOOKUP($AA75+1,$Y$74:$Z$85,2)),"",1+J35)</f>
      </c>
      <c r="L35" s="24">
        <f>IF(OR(K35=0,MAXA($H35:K35)&gt;=VLOOKUP($AA75+1,$Y$74:$Z$85,2)),"",1+K35)</f>
      </c>
      <c r="M35" s="24">
        <f>IF(OR(L35=0,MAXA($H35:L35)&gt;=VLOOKUP($AA75+1,$Y$74:$Z$85,2)),"",1+L35)</f>
      </c>
      <c r="N35" s="24">
        <f>IF(OR(M35=0,MAXA($H35:M35)&gt;=VLOOKUP($AA75+1,$Y$74:$Z$85,2)),"",1+M35)</f>
      </c>
      <c r="O35" s="25">
        <f>IF(OR(N35=0,MAXA($H35:N35)&gt;=VLOOKUP($AA75+1,$Y$74:$Z$85,2)),"",1+N35)</f>
      </c>
      <c r="Q35" s="23">
        <f>IF((1+W34)&gt;=VLOOKUP($AA76+1,$Y$74:$Z$85,2),"",1+W34)</f>
        <v>29</v>
      </c>
      <c r="R35" s="24">
        <f>IF(OR(Q35=0,MAXA(Q35)&gt;=VLOOKUP($AA76+1,$Y$74:$Z$85,2)),"",1+Q35)</f>
        <v>30</v>
      </c>
      <c r="S35" s="24">
        <f>IF(OR(R35=0,MAXA($Q35:R35)&gt;=VLOOKUP($AA76+1,$Y$74:$Z$85,2)),"",1+R35)</f>
        <v>31</v>
      </c>
      <c r="T35" s="24">
        <f>IF(OR(S35=0,MAXA($Q35:S35)&gt;=VLOOKUP($AA76+1,$Y$74:$Z$85,2)),"",1+S35)</f>
      </c>
      <c r="U35" s="24">
        <f>IF(OR(T35=0,MAXA($Q35:T35)&gt;=VLOOKUP($AA76+1,$Y$74:$Z$85,2)),"",1+T35)</f>
      </c>
      <c r="V35" s="24">
        <f>IF(OR(U35=0,MAXA($Q35:U35)&gt;=VLOOKUP($AA76+1,$Y$74:$Z$85,2)),"",1+U35)</f>
      </c>
      <c r="W35" s="25">
        <f>IF(OR(V35=0,MAXA($Q35:V35)&gt;=VLOOKUP($AA76+1,$Y$74:$Z$85,2)),"",1+V35)</f>
      </c>
    </row>
    <row r="36" spans="1:23" ht="13.5" customHeight="1" thickBot="1">
      <c r="A36" s="26">
        <f>IF(OR(G35=0,(1+MAXA($A35:$G35))&gt;VLOOKUP($AA74+1,$Y$74:$Z$85,2)),"",1+G35)</f>
      </c>
      <c r="B36" s="27">
        <f>IF(OR(A35=0,(1+MAXA($A35:$G35))&gt;=VLOOKUP($AA74+1,$Y$74:$Z$85,2)),"",1+A36)</f>
      </c>
      <c r="C36" s="28"/>
      <c r="D36" s="28"/>
      <c r="E36" s="28"/>
      <c r="F36" s="28"/>
      <c r="G36" s="29"/>
      <c r="I36" s="30"/>
      <c r="J36" s="28"/>
      <c r="K36" s="28"/>
      <c r="L36" s="28"/>
      <c r="M36" s="28"/>
      <c r="N36" s="28"/>
      <c r="O36" s="29"/>
      <c r="Q36" s="26">
        <f>IF(OR(W35=0,(1+MAXA($Q35:$W35))&gt;VLOOKUP($AA76+1,$Y$74:$Z$85,2)),"",1+W35)</f>
      </c>
      <c r="R36" s="27">
        <f>IF(OR(Q35=0,(1+MAXA($Q35:$W35))&gt;=VLOOKUP($AA76+1,$Y$74:$Z$85,2)),"",1+Q36)</f>
      </c>
      <c r="S36" s="28"/>
      <c r="T36" s="28"/>
      <c r="U36" s="28"/>
      <c r="V36" s="28"/>
      <c r="W36" s="29"/>
    </row>
    <row r="37" ht="15" customHeight="1"/>
    <row r="38" ht="15" customHeight="1" thickBot="1"/>
    <row r="39" spans="1:23" ht="12.75">
      <c r="A39" s="12" t="s">
        <v>65</v>
      </c>
      <c r="B39" s="13"/>
      <c r="C39" s="13"/>
      <c r="D39" s="14"/>
      <c r="E39" s="13"/>
      <c r="F39" s="13"/>
      <c r="G39" s="15"/>
      <c r="H39" s="16"/>
      <c r="I39" s="12" t="s">
        <v>66</v>
      </c>
      <c r="J39" s="13"/>
      <c r="K39" s="14"/>
      <c r="L39" s="14"/>
      <c r="M39" s="13"/>
      <c r="N39" s="13"/>
      <c r="O39" s="15"/>
      <c r="P39" s="16"/>
      <c r="Q39" s="12" t="s">
        <v>67</v>
      </c>
      <c r="R39" s="13"/>
      <c r="S39" s="14"/>
      <c r="T39" s="14"/>
      <c r="U39" s="13"/>
      <c r="V39" s="13"/>
      <c r="W39" s="15"/>
    </row>
    <row r="40" spans="1:23" ht="13.5" customHeight="1" thickBot="1">
      <c r="A40" s="17" t="s">
        <v>61</v>
      </c>
      <c r="B40" s="18" t="s">
        <v>62</v>
      </c>
      <c r="C40" s="18" t="s">
        <v>63</v>
      </c>
      <c r="D40" s="18" t="s">
        <v>64</v>
      </c>
      <c r="E40" s="18" t="s">
        <v>64</v>
      </c>
      <c r="F40" s="18" t="s">
        <v>62</v>
      </c>
      <c r="G40" s="19" t="s">
        <v>62</v>
      </c>
      <c r="I40" s="17" t="s">
        <v>61</v>
      </c>
      <c r="J40" s="18" t="s">
        <v>62</v>
      </c>
      <c r="K40" s="18" t="s">
        <v>63</v>
      </c>
      <c r="L40" s="18" t="s">
        <v>64</v>
      </c>
      <c r="M40" s="18" t="s">
        <v>64</v>
      </c>
      <c r="N40" s="18" t="s">
        <v>62</v>
      </c>
      <c r="O40" s="19" t="s">
        <v>62</v>
      </c>
      <c r="Q40" s="17" t="s">
        <v>61</v>
      </c>
      <c r="R40" s="18" t="s">
        <v>62</v>
      </c>
      <c r="S40" s="18" t="s">
        <v>63</v>
      </c>
      <c r="T40" s="18" t="s">
        <v>64</v>
      </c>
      <c r="U40" s="18" t="s">
        <v>64</v>
      </c>
      <c r="V40" s="18" t="s">
        <v>62</v>
      </c>
      <c r="W40" s="19" t="s">
        <v>62</v>
      </c>
    </row>
    <row r="41" spans="1:23" ht="13.5" customHeight="1">
      <c r="A41" s="20">
        <f>IF($AF$77=Z87,1,"")</f>
      </c>
      <c r="B41" s="21">
        <f aca="true" t="shared" si="6" ref="B41:G41">IF(OR($AF$77=AA87,A41&gt;=1),1+A41,"")</f>
      </c>
      <c r="C41" s="21">
        <f t="shared" si="6"/>
      </c>
      <c r="D41" s="21">
        <f t="shared" si="6"/>
        <v>1</v>
      </c>
      <c r="E41" s="21">
        <f t="shared" si="6"/>
        <v>2</v>
      </c>
      <c r="F41" s="21">
        <f t="shared" si="6"/>
        <v>3</v>
      </c>
      <c r="G41" s="22">
        <f t="shared" si="6"/>
        <v>4</v>
      </c>
      <c r="I41" s="20">
        <f>IF($AF$78=Z87,1,"")</f>
      </c>
      <c r="J41" s="21">
        <f aca="true" t="shared" si="7" ref="J41:O41">IF(OR($AF$78=AA87,I41&gt;=1),1+I41,"")</f>
      </c>
      <c r="K41" s="21">
        <f t="shared" si="7"/>
      </c>
      <c r="L41" s="21">
        <f t="shared" si="7"/>
      </c>
      <c r="M41" s="21">
        <f t="shared" si="7"/>
      </c>
      <c r="N41" s="21">
        <f t="shared" si="7"/>
        <v>1</v>
      </c>
      <c r="O41" s="22">
        <f t="shared" si="7"/>
        <v>2</v>
      </c>
      <c r="Q41" s="20">
        <f>IF($AF$79=Z87,1,"")</f>
      </c>
      <c r="R41" s="21">
        <f aca="true" t="shared" si="8" ref="R41:W41">IF(OR($AF$79=AA87,Q41&gt;=1),1+Q41,"")</f>
        <v>1</v>
      </c>
      <c r="S41" s="21">
        <f t="shared" si="8"/>
        <v>2</v>
      </c>
      <c r="T41" s="21">
        <f t="shared" si="8"/>
        <v>3</v>
      </c>
      <c r="U41" s="21">
        <f t="shared" si="8"/>
        <v>4</v>
      </c>
      <c r="V41" s="21">
        <f t="shared" si="8"/>
        <v>5</v>
      </c>
      <c r="W41" s="22">
        <f t="shared" si="8"/>
        <v>6</v>
      </c>
    </row>
    <row r="42" spans="1:23" ht="13.5" customHeight="1">
      <c r="A42" s="23">
        <f>1+G41</f>
        <v>5</v>
      </c>
      <c r="B42" s="24">
        <f aca="true" t="shared" si="9" ref="B42:F44">1+A42</f>
        <v>6</v>
      </c>
      <c r="C42" s="24">
        <f t="shared" si="9"/>
        <v>7</v>
      </c>
      <c r="D42" s="24">
        <f t="shared" si="9"/>
        <v>8</v>
      </c>
      <c r="E42" s="24">
        <f t="shared" si="9"/>
        <v>9</v>
      </c>
      <c r="F42" s="24">
        <f t="shared" si="9"/>
        <v>10</v>
      </c>
      <c r="G42" s="25">
        <f>F42+1</f>
        <v>11</v>
      </c>
      <c r="I42" s="23">
        <f>1+O41</f>
        <v>3</v>
      </c>
      <c r="J42" s="24">
        <f aca="true" t="shared" si="10" ref="J42:N44">1+I42</f>
        <v>4</v>
      </c>
      <c r="K42" s="24">
        <f t="shared" si="10"/>
        <v>5</v>
      </c>
      <c r="L42" s="24">
        <f t="shared" si="10"/>
        <v>6</v>
      </c>
      <c r="M42" s="24">
        <f t="shared" si="10"/>
        <v>7</v>
      </c>
      <c r="N42" s="24">
        <f t="shared" si="10"/>
        <v>8</v>
      </c>
      <c r="O42" s="25">
        <f>N42+1</f>
        <v>9</v>
      </c>
      <c r="Q42" s="23">
        <f>1+W41</f>
        <v>7</v>
      </c>
      <c r="R42" s="24">
        <f aca="true" t="shared" si="11" ref="R42:V44">1+Q42</f>
        <v>8</v>
      </c>
      <c r="S42" s="24">
        <f t="shared" si="11"/>
        <v>9</v>
      </c>
      <c r="T42" s="24">
        <f t="shared" si="11"/>
        <v>10</v>
      </c>
      <c r="U42" s="24">
        <f t="shared" si="11"/>
        <v>11</v>
      </c>
      <c r="V42" s="24">
        <f t="shared" si="11"/>
        <v>12</v>
      </c>
      <c r="W42" s="25">
        <f>V42+1</f>
        <v>13</v>
      </c>
    </row>
    <row r="43" spans="1:23" ht="13.5" customHeight="1">
      <c r="A43" s="23">
        <f>1+G42</f>
        <v>12</v>
      </c>
      <c r="B43" s="24">
        <f t="shared" si="9"/>
        <v>13</v>
      </c>
      <c r="C43" s="24">
        <f t="shared" si="9"/>
        <v>14</v>
      </c>
      <c r="D43" s="24">
        <f t="shared" si="9"/>
        <v>15</v>
      </c>
      <c r="E43" s="24">
        <f t="shared" si="9"/>
        <v>16</v>
      </c>
      <c r="F43" s="24">
        <f t="shared" si="9"/>
        <v>17</v>
      </c>
      <c r="G43" s="25">
        <f>F43+1</f>
        <v>18</v>
      </c>
      <c r="I43" s="23">
        <f>1+O42</f>
        <v>10</v>
      </c>
      <c r="J43" s="24">
        <f t="shared" si="10"/>
        <v>11</v>
      </c>
      <c r="K43" s="24">
        <f t="shared" si="10"/>
        <v>12</v>
      </c>
      <c r="L43" s="24">
        <f t="shared" si="10"/>
        <v>13</v>
      </c>
      <c r="M43" s="24">
        <f t="shared" si="10"/>
        <v>14</v>
      </c>
      <c r="N43" s="24">
        <f t="shared" si="10"/>
        <v>15</v>
      </c>
      <c r="O43" s="25">
        <f>N43+1</f>
        <v>16</v>
      </c>
      <c r="Q43" s="23">
        <f>1+W42</f>
        <v>14</v>
      </c>
      <c r="R43" s="24">
        <f t="shared" si="11"/>
        <v>15</v>
      </c>
      <c r="S43" s="24">
        <f t="shared" si="11"/>
        <v>16</v>
      </c>
      <c r="T43" s="24">
        <f t="shared" si="11"/>
        <v>17</v>
      </c>
      <c r="U43" s="24">
        <f t="shared" si="11"/>
        <v>18</v>
      </c>
      <c r="V43" s="24">
        <f t="shared" si="11"/>
        <v>19</v>
      </c>
      <c r="W43" s="25">
        <f>V43+1</f>
        <v>20</v>
      </c>
    </row>
    <row r="44" spans="1:23" ht="13.5" customHeight="1">
      <c r="A44" s="23">
        <f>1+G43</f>
        <v>19</v>
      </c>
      <c r="B44" s="24">
        <f t="shared" si="9"/>
        <v>20</v>
      </c>
      <c r="C44" s="24">
        <f t="shared" si="9"/>
        <v>21</v>
      </c>
      <c r="D44" s="24">
        <f t="shared" si="9"/>
        <v>22</v>
      </c>
      <c r="E44" s="24">
        <f t="shared" si="9"/>
        <v>23</v>
      </c>
      <c r="F44" s="24">
        <f t="shared" si="9"/>
        <v>24</v>
      </c>
      <c r="G44" s="25">
        <f>1+F44</f>
        <v>25</v>
      </c>
      <c r="I44" s="23">
        <f>1+O43</f>
        <v>17</v>
      </c>
      <c r="J44" s="24">
        <f t="shared" si="10"/>
        <v>18</v>
      </c>
      <c r="K44" s="24">
        <f t="shared" si="10"/>
        <v>19</v>
      </c>
      <c r="L44" s="24">
        <f t="shared" si="10"/>
        <v>20</v>
      </c>
      <c r="M44" s="24">
        <f t="shared" si="10"/>
        <v>21</v>
      </c>
      <c r="N44" s="24">
        <f t="shared" si="10"/>
        <v>22</v>
      </c>
      <c r="O44" s="25">
        <f>1+N44</f>
        <v>23</v>
      </c>
      <c r="Q44" s="23">
        <f>1+W43</f>
        <v>21</v>
      </c>
      <c r="R44" s="24">
        <f t="shared" si="11"/>
        <v>22</v>
      </c>
      <c r="S44" s="24">
        <f t="shared" si="11"/>
        <v>23</v>
      </c>
      <c r="T44" s="24">
        <f t="shared" si="11"/>
        <v>24</v>
      </c>
      <c r="U44" s="24">
        <f t="shared" si="11"/>
        <v>25</v>
      </c>
      <c r="V44" s="24">
        <f t="shared" si="11"/>
        <v>26</v>
      </c>
      <c r="W44" s="25">
        <f>1+V44</f>
        <v>27</v>
      </c>
    </row>
    <row r="45" spans="1:23" ht="13.5" customHeight="1">
      <c r="A45" s="23">
        <f>IF((1+G44)&gt;=VLOOKUP($AA$77+1,$Y$74:$Z$85,2),"",1+G44)</f>
        <v>26</v>
      </c>
      <c r="B45" s="24">
        <f>IF(OR(A45=0,MAXA(A45)&gt;=VLOOKUP($AA77+1,$Y$74:$Z$85,2)),"",1+A45)</f>
        <v>27</v>
      </c>
      <c r="C45" s="24">
        <f>IF(OR(B45=0,MAXA($A45:B45)&gt;=VLOOKUP($AA77+1,$Y$74:$Z$85,2)),"",1+B45)</f>
        <v>28</v>
      </c>
      <c r="D45" s="24">
        <f>IF(OR(C45=0,MAXA($A45:C45)&gt;=VLOOKUP($AA77+1,$Y$74:$Z$85,2)),"",1+C45)</f>
        <v>29</v>
      </c>
      <c r="E45" s="24">
        <f>IF(OR(D45=0,MAXA($A45:D45)&gt;=VLOOKUP($AA77+1,$Y$74:$Z$85,2)),"",1+D45)</f>
        <v>30</v>
      </c>
      <c r="F45" s="24">
        <f>IF(OR(E45=0,MAXA($A45:E45)&gt;=VLOOKUP($AA77+1,$Y$74:$Z$85,2)),"",1+E45)</f>
      </c>
      <c r="G45" s="25">
        <f>IF(OR(F45=0,MAXA($A45:F45)&gt;=VLOOKUP($AA77+1,$Y$74:$Z$85,2)),"",1+F45)</f>
      </c>
      <c r="I45" s="23">
        <f>IF((1+O44)&gt;=VLOOKUP($AA78+1,$Y$74:$Z$85,2),"",1+O44)</f>
        <v>24</v>
      </c>
      <c r="J45" s="24">
        <f>IF(OR(I45=0,MAXA($H45:I45)&gt;=VLOOKUP($AA78+1,$Y$74:$Z$85,2)),"",1+I45)</f>
        <v>25</v>
      </c>
      <c r="K45" s="24">
        <f>IF(OR(J45=0,MAXA($H45:J45)&gt;=VLOOKUP($AA78+1,$Y$74:$Z$85,2)),"",1+J45)</f>
        <v>26</v>
      </c>
      <c r="L45" s="24">
        <f>IF(OR(K45=0,MAXA($H45:K45)&gt;=VLOOKUP($AA78+1,$Y$74:$Z$85,2)),"",1+K45)</f>
        <v>27</v>
      </c>
      <c r="M45" s="24">
        <f>IF(OR(L45=0,MAXA($H45:L45)&gt;=VLOOKUP($AA78+1,$Y$74:$Z$85,2)),"",1+L45)</f>
        <v>28</v>
      </c>
      <c r="N45" s="24">
        <f>IF(OR(M45=0,MAXA($H45:M45)&gt;=VLOOKUP($AA78+1,$Y$74:$Z$85,2)),"",1+M45)</f>
        <v>29</v>
      </c>
      <c r="O45" s="25">
        <f>IF(OR(N45=0,MAXA($H45:N45)&gt;=VLOOKUP($AA78+1,$Y$74:$Z$85,2)),"",1+N45)</f>
        <v>30</v>
      </c>
      <c r="Q45" s="23">
        <f>IF((1+W44)&gt;=VLOOKUP($AA79+1,$Y$74:$Z$85,2),"",1+W44)</f>
        <v>28</v>
      </c>
      <c r="R45" s="24">
        <f>IF(OR(Q45=0,MAXA(Q45)&gt;=VLOOKUP($AA79+1,$Y$74:$Z$85,2)),"",1+Q45)</f>
        <v>29</v>
      </c>
      <c r="S45" s="24">
        <f>IF(OR(R45=0,MAXA($Q45:R45)&gt;=VLOOKUP($AA79+1,$Y$74:$Z$85,2)),"",1+R45)</f>
        <v>30</v>
      </c>
      <c r="T45" s="24">
        <f>IF(OR(S45=0,MAXA($Q45:S45)&gt;=VLOOKUP($AA79+1,$Y$74:$Z$85,2)),"",1+S45)</f>
      </c>
      <c r="U45" s="24">
        <f>IF(OR(T45=0,MAXA($Q45:T45)&gt;=VLOOKUP($AA79+1,$Y$74:$Z$85,2)),"",1+T45)</f>
      </c>
      <c r="V45" s="24">
        <f>IF(OR(U45=0,MAXA($Q45:U45)&gt;=VLOOKUP($AA79+1,$Y$74:$Z$85,2)),"",1+U45)</f>
      </c>
      <c r="W45" s="25">
        <f>IF(OR(V45=0,MAXA($Q45:V45)&gt;=VLOOKUP($AA79+1,$Y$74:$Z$85,2)),"",1+V45)</f>
      </c>
    </row>
    <row r="46" spans="1:23" ht="13.5" customHeight="1" thickBot="1">
      <c r="A46" s="26">
        <f>IF(OR(G45=0,(1+MAXA($A45:$G45))&gt;VLOOKUP($AA77+1,$Y$74:$Z$85,2)),"",1+G45)</f>
      </c>
      <c r="B46" s="27">
        <f>IF(OR(A45=0,(1+MAXA($A45:$G45))&gt;=VLOOKUP($AA77+1,$Y$74:$Z$85,2)),"",1+A46)</f>
      </c>
      <c r="C46" s="28"/>
      <c r="D46" s="28"/>
      <c r="E46" s="28"/>
      <c r="F46" s="28"/>
      <c r="G46" s="29"/>
      <c r="I46" s="26">
        <f>IF(OR(O45=0,(1+MAXA($I45:$O45))&gt;VLOOKUP($AA78+1,$Y$74:$Z$85,2)),"",1+O45)</f>
        <v>31</v>
      </c>
      <c r="J46" s="27">
        <f>IF(OR(I46=0,(1+MAXA($I45:$O45))&gt;=VLOOKUP(AA78+1,$Y$74:$Z$85,2)),"",1+I46)</f>
      </c>
      <c r="K46" s="28"/>
      <c r="L46" s="28"/>
      <c r="M46" s="28"/>
      <c r="N46" s="28"/>
      <c r="O46" s="29"/>
      <c r="Q46" s="26">
        <f>IF(OR(W45=0,(1+MAXA($Q45:$W45))&gt;VLOOKUP($AA79+1,$Y$74:$Z$85,2)),"",1+W45)</f>
      </c>
      <c r="R46" s="27">
        <f>IF(OR(Q45=0,(1+MAXA($Q45:$W45))&gt;=VLOOKUP($AA79+1,$Y$74:$Z$85,2)),"",1+Q46)</f>
      </c>
      <c r="S46" s="28"/>
      <c r="T46" s="28"/>
      <c r="U46" s="28"/>
      <c r="V46" s="28"/>
      <c r="W46" s="29"/>
    </row>
    <row r="47" ht="15" customHeight="1"/>
    <row r="48" ht="15" customHeight="1" thickBot="1"/>
    <row r="49" spans="1:23" ht="12.75">
      <c r="A49" s="12" t="s">
        <v>68</v>
      </c>
      <c r="B49" s="13"/>
      <c r="C49" s="14"/>
      <c r="D49" s="14"/>
      <c r="E49" s="13"/>
      <c r="F49" s="13"/>
      <c r="G49" s="15"/>
      <c r="H49" s="16"/>
      <c r="I49" s="12" t="s">
        <v>69</v>
      </c>
      <c r="J49" s="13"/>
      <c r="K49" s="14"/>
      <c r="L49" s="13"/>
      <c r="M49" s="13"/>
      <c r="N49" s="13"/>
      <c r="O49" s="15"/>
      <c r="P49" s="16"/>
      <c r="Q49" s="12" t="s">
        <v>70</v>
      </c>
      <c r="R49" s="13"/>
      <c r="S49" s="14"/>
      <c r="T49" s="13"/>
      <c r="U49" s="13"/>
      <c r="V49" s="13"/>
      <c r="W49" s="15"/>
    </row>
    <row r="50" spans="1:23" ht="13.5" customHeight="1" thickBot="1">
      <c r="A50" s="17" t="s">
        <v>61</v>
      </c>
      <c r="B50" s="18" t="s">
        <v>62</v>
      </c>
      <c r="C50" s="18" t="s">
        <v>63</v>
      </c>
      <c r="D50" s="18" t="s">
        <v>64</v>
      </c>
      <c r="E50" s="18" t="s">
        <v>64</v>
      </c>
      <c r="F50" s="18" t="s">
        <v>62</v>
      </c>
      <c r="G50" s="19" t="s">
        <v>62</v>
      </c>
      <c r="I50" s="17" t="s">
        <v>61</v>
      </c>
      <c r="J50" s="18" t="s">
        <v>62</v>
      </c>
      <c r="K50" s="18" t="s">
        <v>63</v>
      </c>
      <c r="L50" s="18" t="s">
        <v>64</v>
      </c>
      <c r="M50" s="18" t="s">
        <v>64</v>
      </c>
      <c r="N50" s="18" t="s">
        <v>62</v>
      </c>
      <c r="O50" s="19" t="s">
        <v>62</v>
      </c>
      <c r="Q50" s="17" t="s">
        <v>61</v>
      </c>
      <c r="R50" s="18" t="s">
        <v>62</v>
      </c>
      <c r="S50" s="18" t="s">
        <v>63</v>
      </c>
      <c r="T50" s="18" t="s">
        <v>64</v>
      </c>
      <c r="U50" s="18" t="s">
        <v>64</v>
      </c>
      <c r="V50" s="18" t="s">
        <v>62</v>
      </c>
      <c r="W50" s="19" t="s">
        <v>62</v>
      </c>
    </row>
    <row r="51" spans="1:23" ht="13.5" customHeight="1">
      <c r="A51" s="20">
        <f>IF($AF$80=Z87,1,"")</f>
      </c>
      <c r="B51" s="21">
        <f aca="true" t="shared" si="12" ref="B51:G51">IF(OR($AF$80=AA87,A51&gt;=1),1+A51,"")</f>
      </c>
      <c r="C51" s="21">
        <f t="shared" si="12"/>
      </c>
      <c r="D51" s="21">
        <f t="shared" si="12"/>
        <v>1</v>
      </c>
      <c r="E51" s="21">
        <f t="shared" si="12"/>
        <v>2</v>
      </c>
      <c r="F51" s="21">
        <f t="shared" si="12"/>
        <v>3</v>
      </c>
      <c r="G51" s="22">
        <f t="shared" si="12"/>
        <v>4</v>
      </c>
      <c r="I51" s="20">
        <f>IF($AF$81=Z87,1,"")</f>
      </c>
      <c r="J51" s="21">
        <f aca="true" t="shared" si="13" ref="J51:O51">IF(OR($AF$81=AA87,I51&gt;=1),1+I51,"")</f>
      </c>
      <c r="K51" s="21">
        <f t="shared" si="13"/>
      </c>
      <c r="L51" s="21">
        <f t="shared" si="13"/>
      </c>
      <c r="M51" s="21">
        <f t="shared" si="13"/>
      </c>
      <c r="N51" s="21">
        <f t="shared" si="13"/>
      </c>
      <c r="O51" s="22">
        <f t="shared" si="13"/>
        <v>1</v>
      </c>
      <c r="Q51" s="20">
        <f>IF($AF$82=Z87,1,"")</f>
      </c>
      <c r="R51" s="21">
        <f aca="true" t="shared" si="14" ref="R51:W51">IF(OR($AF$82=AA87,Q51&gt;=1),1+Q51,"")</f>
      </c>
      <c r="S51" s="21">
        <f t="shared" si="14"/>
        <v>1</v>
      </c>
      <c r="T51" s="21">
        <f t="shared" si="14"/>
        <v>2</v>
      </c>
      <c r="U51" s="21">
        <f t="shared" si="14"/>
        <v>3</v>
      </c>
      <c r="V51" s="21">
        <f t="shared" si="14"/>
        <v>4</v>
      </c>
      <c r="W51" s="22">
        <f t="shared" si="14"/>
        <v>5</v>
      </c>
    </row>
    <row r="52" spans="1:23" ht="13.5" customHeight="1">
      <c r="A52" s="23">
        <f>1+G51</f>
        <v>5</v>
      </c>
      <c r="B52" s="24">
        <f aca="true" t="shared" si="15" ref="B52:F54">1+A52</f>
        <v>6</v>
      </c>
      <c r="C52" s="24">
        <f t="shared" si="15"/>
        <v>7</v>
      </c>
      <c r="D52" s="24">
        <f t="shared" si="15"/>
        <v>8</v>
      </c>
      <c r="E52" s="24">
        <f t="shared" si="15"/>
        <v>9</v>
      </c>
      <c r="F52" s="24">
        <f t="shared" si="15"/>
        <v>10</v>
      </c>
      <c r="G52" s="25">
        <f>F52+1</f>
        <v>11</v>
      </c>
      <c r="I52" s="23">
        <f>1+O51</f>
        <v>2</v>
      </c>
      <c r="J52" s="24">
        <f aca="true" t="shared" si="16" ref="J52:N54">1+I52</f>
        <v>3</v>
      </c>
      <c r="K52" s="24">
        <f t="shared" si="16"/>
        <v>4</v>
      </c>
      <c r="L52" s="24">
        <f t="shared" si="16"/>
        <v>5</v>
      </c>
      <c r="M52" s="24">
        <f t="shared" si="16"/>
        <v>6</v>
      </c>
      <c r="N52" s="24">
        <f t="shared" si="16"/>
        <v>7</v>
      </c>
      <c r="O52" s="25">
        <f>N52+1</f>
        <v>8</v>
      </c>
      <c r="Q52" s="23">
        <f>1+W51</f>
        <v>6</v>
      </c>
      <c r="R52" s="24">
        <f aca="true" t="shared" si="17" ref="R52:V54">1+Q52</f>
        <v>7</v>
      </c>
      <c r="S52" s="24">
        <f t="shared" si="17"/>
        <v>8</v>
      </c>
      <c r="T52" s="24">
        <f t="shared" si="17"/>
        <v>9</v>
      </c>
      <c r="U52" s="24">
        <f t="shared" si="17"/>
        <v>10</v>
      </c>
      <c r="V52" s="24">
        <f t="shared" si="17"/>
        <v>11</v>
      </c>
      <c r="W52" s="25">
        <f>V52+1</f>
        <v>12</v>
      </c>
    </row>
    <row r="53" spans="1:23" ht="13.5" customHeight="1">
      <c r="A53" s="23">
        <f>1+G52</f>
        <v>12</v>
      </c>
      <c r="B53" s="24">
        <f t="shared" si="15"/>
        <v>13</v>
      </c>
      <c r="C53" s="24">
        <f t="shared" si="15"/>
        <v>14</v>
      </c>
      <c r="D53" s="24">
        <f t="shared" si="15"/>
        <v>15</v>
      </c>
      <c r="E53" s="24">
        <f t="shared" si="15"/>
        <v>16</v>
      </c>
      <c r="F53" s="24">
        <f t="shared" si="15"/>
        <v>17</v>
      </c>
      <c r="G53" s="25">
        <f>F53+1</f>
        <v>18</v>
      </c>
      <c r="I53" s="23">
        <f>1+O52</f>
        <v>9</v>
      </c>
      <c r="J53" s="24">
        <f t="shared" si="16"/>
        <v>10</v>
      </c>
      <c r="K53" s="24">
        <f t="shared" si="16"/>
        <v>11</v>
      </c>
      <c r="L53" s="24">
        <f t="shared" si="16"/>
        <v>12</v>
      </c>
      <c r="M53" s="24">
        <f t="shared" si="16"/>
        <v>13</v>
      </c>
      <c r="N53" s="24">
        <f t="shared" si="16"/>
        <v>14</v>
      </c>
      <c r="O53" s="25">
        <f>N53+1</f>
        <v>15</v>
      </c>
      <c r="Q53" s="23">
        <f>1+W52</f>
        <v>13</v>
      </c>
      <c r="R53" s="24">
        <f t="shared" si="17"/>
        <v>14</v>
      </c>
      <c r="S53" s="24">
        <f t="shared" si="17"/>
        <v>15</v>
      </c>
      <c r="T53" s="24">
        <f t="shared" si="17"/>
        <v>16</v>
      </c>
      <c r="U53" s="24">
        <f t="shared" si="17"/>
        <v>17</v>
      </c>
      <c r="V53" s="24">
        <f t="shared" si="17"/>
        <v>18</v>
      </c>
      <c r="W53" s="25">
        <f>V53+1</f>
        <v>19</v>
      </c>
    </row>
    <row r="54" spans="1:23" ht="13.5" customHeight="1">
      <c r="A54" s="23">
        <f>1+G53</f>
        <v>19</v>
      </c>
      <c r="B54" s="24">
        <f t="shared" si="15"/>
        <v>20</v>
      </c>
      <c r="C54" s="24">
        <f t="shared" si="15"/>
        <v>21</v>
      </c>
      <c r="D54" s="24">
        <f t="shared" si="15"/>
        <v>22</v>
      </c>
      <c r="E54" s="24">
        <f t="shared" si="15"/>
        <v>23</v>
      </c>
      <c r="F54" s="24">
        <f t="shared" si="15"/>
        <v>24</v>
      </c>
      <c r="G54" s="25">
        <f>1+F54</f>
        <v>25</v>
      </c>
      <c r="I54" s="23">
        <f>1+O53</f>
        <v>16</v>
      </c>
      <c r="J54" s="24">
        <f t="shared" si="16"/>
        <v>17</v>
      </c>
      <c r="K54" s="24">
        <f t="shared" si="16"/>
        <v>18</v>
      </c>
      <c r="L54" s="24">
        <f t="shared" si="16"/>
        <v>19</v>
      </c>
      <c r="M54" s="24">
        <f t="shared" si="16"/>
        <v>20</v>
      </c>
      <c r="N54" s="24">
        <f t="shared" si="16"/>
        <v>21</v>
      </c>
      <c r="O54" s="25">
        <f>1+N54</f>
        <v>22</v>
      </c>
      <c r="Q54" s="23">
        <f>1+W53</f>
        <v>20</v>
      </c>
      <c r="R54" s="24">
        <f t="shared" si="17"/>
        <v>21</v>
      </c>
      <c r="S54" s="24">
        <f t="shared" si="17"/>
        <v>22</v>
      </c>
      <c r="T54" s="24">
        <f t="shared" si="17"/>
        <v>23</v>
      </c>
      <c r="U54" s="24">
        <f t="shared" si="17"/>
        <v>24</v>
      </c>
      <c r="V54" s="24">
        <f t="shared" si="17"/>
        <v>25</v>
      </c>
      <c r="W54" s="25">
        <f>1+V54</f>
        <v>26</v>
      </c>
    </row>
    <row r="55" spans="1:23" ht="13.5" customHeight="1">
      <c r="A55" s="23">
        <f>IF((1+G54)&gt;=VLOOKUP($AA$80+1,$Y$74:$Z$85,2),"",1+G54)</f>
        <v>26</v>
      </c>
      <c r="B55" s="24">
        <f>IF(OR(A55=0,MAXA(A55)&gt;=VLOOKUP($AA80+1,$Y$74:$Z$85,2)),"",1+A55)</f>
        <v>27</v>
      </c>
      <c r="C55" s="24">
        <f>IF(OR(B55=0,MAXA($A55:B55)&gt;=VLOOKUP($AA80+1,$Y$74:$Z$85,2)),"",1+B55)</f>
        <v>28</v>
      </c>
      <c r="D55" s="24">
        <f>IF(OR(C55=0,MAXA($A55:C55)&gt;=VLOOKUP($AA80+1,$Y$74:$Z$85,2)),"",1+C55)</f>
        <v>29</v>
      </c>
      <c r="E55" s="24">
        <f>IF(OR(D55=0,MAXA($A55:D55)&gt;=VLOOKUP($AA80+1,$Y$74:$Z$85,2)),"",1+D55)</f>
        <v>30</v>
      </c>
      <c r="F55" s="24">
        <f>IF(OR(E55=0,MAXA($A55:E55)&gt;=VLOOKUP($AA80+1,$Y$74:$Z$85,2)),"",1+E55)</f>
        <v>31</v>
      </c>
      <c r="G55" s="25">
        <f>IF(OR(F55=0,MAXA($A55:F55)&gt;=VLOOKUP($AA80+1,$Y$74:$Z$85,2)),"",1+F55)</f>
      </c>
      <c r="I55" s="23">
        <f>IF((1+O54)&gt;=VLOOKUP($AA81+1,$Y$74:$Z$85,2),"",1+O54)</f>
        <v>23</v>
      </c>
      <c r="J55" s="24">
        <f>IF(OR(I55=0,MAXA($H55:I55)&gt;=VLOOKUP($AA81+1,$Y$74:$Z$85,2)),"",1+I55)</f>
        <v>24</v>
      </c>
      <c r="K55" s="24">
        <f>IF(OR(J55=0,MAXA($H55:J55)&gt;=VLOOKUP($AA81+1,$Y$74:$Z$85,2)),"",1+J55)</f>
        <v>25</v>
      </c>
      <c r="L55" s="24">
        <f>IF(OR(K55=0,MAXA($H55:K55)&gt;=VLOOKUP($AA81+1,$Y$74:$Z$85,2)),"",1+K55)</f>
        <v>26</v>
      </c>
      <c r="M55" s="24">
        <f>IF(OR(L55=0,MAXA($H55:L55)&gt;=VLOOKUP($AA81+1,$Y$74:$Z$85,2)),"",1+L55)</f>
        <v>27</v>
      </c>
      <c r="N55" s="24">
        <f>IF(OR(M55=0,MAXA($H55:M55)&gt;=VLOOKUP($AA81+1,$Y$74:$Z$85,2)),"",1+M55)</f>
        <v>28</v>
      </c>
      <c r="O55" s="25">
        <f>IF(OR(N55=0,MAXA($H55:N55)&gt;=VLOOKUP($AA81+1,$Y$74:$Z$85,2)),"",1+N55)</f>
        <v>29</v>
      </c>
      <c r="Q55" s="23">
        <f>IF((1+W54)&gt;=VLOOKUP($AA82+1,$Y$74:$Z$85,2),"",1+W54)</f>
        <v>27</v>
      </c>
      <c r="R55" s="24">
        <f>IF(OR(Q55=0,MAXA(Q55)&gt;=VLOOKUP($AA82+1,$Y$74:$Z$85,2)),"",1+Q55)</f>
        <v>28</v>
      </c>
      <c r="S55" s="24">
        <f>IF(OR(R55=0,MAXA($Q55:R55)&gt;=VLOOKUP($AA82+1,$Y$74:$Z$85,2)),"",1+R55)</f>
        <v>29</v>
      </c>
      <c r="T55" s="24">
        <f>IF(OR(S55=0,MAXA($Q55:S55)&gt;=VLOOKUP($AA82+1,$Y$74:$Z$85,2)),"",1+S55)</f>
        <v>30</v>
      </c>
      <c r="U55" s="24">
        <f>IF(OR(T55=0,MAXA($Q55:T55)&gt;=VLOOKUP($AA82+1,$Y$74:$Z$85,2)),"",1+T55)</f>
      </c>
      <c r="V55" s="24">
        <f>IF(OR(U55=0,MAXA($Q55:U55)&gt;=VLOOKUP($AA82+1,$Y$74:$Z$85,2)),"",1+U55)</f>
      </c>
      <c r="W55" s="25">
        <f>IF(OR(V55=0,MAXA($Q55:V55)&gt;=VLOOKUP($AA82+1,$Y$74:$Z$85,2)),"",1+V55)</f>
      </c>
    </row>
    <row r="56" spans="1:23" ht="13.5" customHeight="1" thickBot="1">
      <c r="A56" s="26">
        <f>IF(OR(G55=0,(1+MAXA($A55:$G55))&gt;VLOOKUP($AA80+1,$Y$74:$Z$85,2)),"",1+G55)</f>
      </c>
      <c r="B56" s="27">
        <f>IF(OR(A55=0,(1+MAXA($A55:$G55))&gt;=VLOOKUP($AA80+1,$Y$74:$Z$85,2)),"",1+A56)</f>
      </c>
      <c r="C56" s="28"/>
      <c r="D56" s="28"/>
      <c r="E56" s="28"/>
      <c r="F56" s="28"/>
      <c r="G56" s="29"/>
      <c r="I56" s="26">
        <f>IF(OR(O55=0,(1+MAXA($I55:$O55))&gt;VLOOKUP($AA74+1,$Y$74:$Z$85,2)),"",1+O55)</f>
        <v>30</v>
      </c>
      <c r="J56" s="27">
        <f>IF(OR(I56=0,(1+MAXA($I55:$O55))&gt;=VLOOKUP(AA74+1,$Y$74:$Z$85,2)),"",1+I56)</f>
        <v>31</v>
      </c>
      <c r="K56" s="28"/>
      <c r="L56" s="28"/>
      <c r="M56" s="28"/>
      <c r="N56" s="28"/>
      <c r="O56" s="29"/>
      <c r="Q56" s="26">
        <f>IF(OR(W55=0,(1+MAXA($Q55:$W55))&gt;VLOOKUP($AA82+1,$Y$74:$Z$85,2)),"",1+W55)</f>
      </c>
      <c r="R56" s="27">
        <f>IF(OR(Q55=0,(1+MAXA($Q55:$W55))&gt;=VLOOKUP($AA82+1,$Y$74:$Z$85,2)),"",1+Q56)</f>
      </c>
      <c r="S56" s="28"/>
      <c r="T56" s="28"/>
      <c r="U56" s="28"/>
      <c r="V56" s="28"/>
      <c r="W56" s="29"/>
    </row>
    <row r="57" ht="15" customHeight="1"/>
    <row r="58" ht="15" customHeight="1" thickBot="1"/>
    <row r="59" spans="1:23" ht="12.75">
      <c r="A59" s="12" t="s">
        <v>71</v>
      </c>
      <c r="B59" s="13"/>
      <c r="C59" s="14"/>
      <c r="D59" s="13"/>
      <c r="E59" s="13"/>
      <c r="F59" s="13"/>
      <c r="G59" s="15"/>
      <c r="H59" s="16"/>
      <c r="I59" s="12" t="s">
        <v>72</v>
      </c>
      <c r="J59" s="13"/>
      <c r="K59" s="14"/>
      <c r="L59" s="13"/>
      <c r="M59" s="13"/>
      <c r="N59" s="13"/>
      <c r="O59" s="15"/>
      <c r="P59" s="16"/>
      <c r="Q59" s="12" t="s">
        <v>73</v>
      </c>
      <c r="R59" s="13"/>
      <c r="S59" s="14"/>
      <c r="T59" s="13"/>
      <c r="U59" s="13"/>
      <c r="V59" s="13"/>
      <c r="W59" s="15"/>
    </row>
    <row r="60" spans="1:23" ht="13.5" customHeight="1" thickBot="1">
      <c r="A60" s="17" t="s">
        <v>61</v>
      </c>
      <c r="B60" s="18" t="s">
        <v>62</v>
      </c>
      <c r="C60" s="18" t="s">
        <v>63</v>
      </c>
      <c r="D60" s="18" t="s">
        <v>64</v>
      </c>
      <c r="E60" s="18" t="s">
        <v>64</v>
      </c>
      <c r="F60" s="18" t="s">
        <v>62</v>
      </c>
      <c r="G60" s="19" t="s">
        <v>62</v>
      </c>
      <c r="I60" s="17" t="s">
        <v>61</v>
      </c>
      <c r="J60" s="18" t="s">
        <v>62</v>
      </c>
      <c r="K60" s="18" t="s">
        <v>63</v>
      </c>
      <c r="L60" s="18" t="s">
        <v>64</v>
      </c>
      <c r="M60" s="18" t="s">
        <v>64</v>
      </c>
      <c r="N60" s="18" t="s">
        <v>62</v>
      </c>
      <c r="O60" s="19" t="s">
        <v>62</v>
      </c>
      <c r="Q60" s="17" t="s">
        <v>61</v>
      </c>
      <c r="R60" s="18" t="s">
        <v>62</v>
      </c>
      <c r="S60" s="18" t="s">
        <v>63</v>
      </c>
      <c r="T60" s="18" t="s">
        <v>64</v>
      </c>
      <c r="U60" s="18" t="s">
        <v>64</v>
      </c>
      <c r="V60" s="18" t="s">
        <v>62</v>
      </c>
      <c r="W60" s="19" t="s">
        <v>62</v>
      </c>
    </row>
    <row r="61" spans="1:23" ht="13.5" customHeight="1">
      <c r="A61" s="20">
        <f>IF($AF$83=Z87,1,"")</f>
      </c>
      <c r="B61" s="21">
        <f aca="true" t="shared" si="18" ref="B61:G61">IF(OR($AF$83=AA87,A61&gt;=1),1+A61,"")</f>
      </c>
      <c r="C61" s="21">
        <f t="shared" si="18"/>
      </c>
      <c r="D61" s="21">
        <f t="shared" si="18"/>
      </c>
      <c r="E61" s="21">
        <f t="shared" si="18"/>
        <v>1</v>
      </c>
      <c r="F61" s="21">
        <f t="shared" si="18"/>
        <v>2</v>
      </c>
      <c r="G61" s="22">
        <f t="shared" si="18"/>
        <v>3</v>
      </c>
      <c r="I61" s="20">
        <f>IF($AF$84=Z87,1,"")</f>
        <v>1</v>
      </c>
      <c r="J61" s="21">
        <f aca="true" t="shared" si="19" ref="J61:O61">IF(OR($AF$84=AA87,I61&gt;=1),1+I61,"")</f>
        <v>2</v>
      </c>
      <c r="K61" s="21">
        <f t="shared" si="19"/>
        <v>3</v>
      </c>
      <c r="L61" s="21">
        <f t="shared" si="19"/>
        <v>4</v>
      </c>
      <c r="M61" s="21">
        <f t="shared" si="19"/>
        <v>5</v>
      </c>
      <c r="N61" s="21">
        <f t="shared" si="19"/>
        <v>6</v>
      </c>
      <c r="O61" s="22">
        <f t="shared" si="19"/>
        <v>7</v>
      </c>
      <c r="Q61" s="20">
        <f>IF($AF$85=Z87,1,"")</f>
      </c>
      <c r="R61" s="31">
        <f aca="true" t="shared" si="20" ref="R61:W61">IF(OR($AF$85=AA87,Q61&gt;=1),1+Q61,"")</f>
      </c>
      <c r="S61" s="21">
        <f t="shared" si="20"/>
        <v>1</v>
      </c>
      <c r="T61" s="21">
        <f t="shared" si="20"/>
        <v>2</v>
      </c>
      <c r="U61" s="21">
        <f t="shared" si="20"/>
        <v>3</v>
      </c>
      <c r="V61" s="21">
        <f t="shared" si="20"/>
        <v>4</v>
      </c>
      <c r="W61" s="22">
        <f t="shared" si="20"/>
        <v>5</v>
      </c>
    </row>
    <row r="62" spans="1:23" ht="13.5" customHeight="1">
      <c r="A62" s="23">
        <f>1+G61</f>
        <v>4</v>
      </c>
      <c r="B62" s="24">
        <f aca="true" t="shared" si="21" ref="B62:F64">1+A62</f>
        <v>5</v>
      </c>
      <c r="C62" s="24">
        <f t="shared" si="21"/>
        <v>6</v>
      </c>
      <c r="D62" s="24">
        <f t="shared" si="21"/>
        <v>7</v>
      </c>
      <c r="E62" s="24">
        <f t="shared" si="21"/>
        <v>8</v>
      </c>
      <c r="F62" s="24">
        <f t="shared" si="21"/>
        <v>9</v>
      </c>
      <c r="G62" s="25">
        <f>F62+1</f>
        <v>10</v>
      </c>
      <c r="I62" s="23">
        <f>1+O61</f>
        <v>8</v>
      </c>
      <c r="J62" s="24">
        <f aca="true" t="shared" si="22" ref="J62:N64">1+I62</f>
        <v>9</v>
      </c>
      <c r="K62" s="24">
        <f t="shared" si="22"/>
        <v>10</v>
      </c>
      <c r="L62" s="24">
        <f t="shared" si="22"/>
        <v>11</v>
      </c>
      <c r="M62" s="24">
        <f t="shared" si="22"/>
        <v>12</v>
      </c>
      <c r="N62" s="24">
        <f t="shared" si="22"/>
        <v>13</v>
      </c>
      <c r="O62" s="25">
        <f>N62+1</f>
        <v>14</v>
      </c>
      <c r="Q62" s="23">
        <f>1+W61</f>
        <v>6</v>
      </c>
      <c r="R62" s="32">
        <f aca="true" t="shared" si="23" ref="R62:V64">1+Q62</f>
        <v>7</v>
      </c>
      <c r="S62" s="24">
        <f t="shared" si="23"/>
        <v>8</v>
      </c>
      <c r="T62" s="24">
        <f t="shared" si="23"/>
        <v>9</v>
      </c>
      <c r="U62" s="24">
        <f t="shared" si="23"/>
        <v>10</v>
      </c>
      <c r="V62" s="24">
        <f t="shared" si="23"/>
        <v>11</v>
      </c>
      <c r="W62" s="25">
        <f>V62+1</f>
        <v>12</v>
      </c>
    </row>
    <row r="63" spans="1:23" ht="13.5" customHeight="1">
      <c r="A63" s="23">
        <f>1+G62</f>
        <v>11</v>
      </c>
      <c r="B63" s="24">
        <f t="shared" si="21"/>
        <v>12</v>
      </c>
      <c r="C63" s="24">
        <f t="shared" si="21"/>
        <v>13</v>
      </c>
      <c r="D63" s="24">
        <f t="shared" si="21"/>
        <v>14</v>
      </c>
      <c r="E63" s="24">
        <f t="shared" si="21"/>
        <v>15</v>
      </c>
      <c r="F63" s="24">
        <f t="shared" si="21"/>
        <v>16</v>
      </c>
      <c r="G63" s="25">
        <f>F63+1</f>
        <v>17</v>
      </c>
      <c r="I63" s="23">
        <f>1+O62</f>
        <v>15</v>
      </c>
      <c r="J63" s="24">
        <f t="shared" si="22"/>
        <v>16</v>
      </c>
      <c r="K63" s="24">
        <f t="shared" si="22"/>
        <v>17</v>
      </c>
      <c r="L63" s="24">
        <f t="shared" si="22"/>
        <v>18</v>
      </c>
      <c r="M63" s="24">
        <f t="shared" si="22"/>
        <v>19</v>
      </c>
      <c r="N63" s="24">
        <f t="shared" si="22"/>
        <v>20</v>
      </c>
      <c r="O63" s="25">
        <f>N63+1</f>
        <v>21</v>
      </c>
      <c r="Q63" s="23">
        <f>1+W62</f>
        <v>13</v>
      </c>
      <c r="R63" s="32">
        <f t="shared" si="23"/>
        <v>14</v>
      </c>
      <c r="S63" s="24">
        <f t="shared" si="23"/>
        <v>15</v>
      </c>
      <c r="T63" s="24">
        <f t="shared" si="23"/>
        <v>16</v>
      </c>
      <c r="U63" s="24">
        <f t="shared" si="23"/>
        <v>17</v>
      </c>
      <c r="V63" s="24">
        <f t="shared" si="23"/>
        <v>18</v>
      </c>
      <c r="W63" s="25">
        <f>V63+1</f>
        <v>19</v>
      </c>
    </row>
    <row r="64" spans="1:23" ht="13.5" customHeight="1">
      <c r="A64" s="23">
        <f>1+G63</f>
        <v>18</v>
      </c>
      <c r="B64" s="24">
        <f t="shared" si="21"/>
        <v>19</v>
      </c>
      <c r="C64" s="24">
        <f t="shared" si="21"/>
        <v>20</v>
      </c>
      <c r="D64" s="24">
        <f t="shared" si="21"/>
        <v>21</v>
      </c>
      <c r="E64" s="24">
        <f t="shared" si="21"/>
        <v>22</v>
      </c>
      <c r="F64" s="24">
        <f t="shared" si="21"/>
        <v>23</v>
      </c>
      <c r="G64" s="25">
        <f>1+F64</f>
        <v>24</v>
      </c>
      <c r="I64" s="23">
        <f>1+O63</f>
        <v>22</v>
      </c>
      <c r="J64" s="24">
        <f t="shared" si="22"/>
        <v>23</v>
      </c>
      <c r="K64" s="24">
        <f t="shared" si="22"/>
        <v>24</v>
      </c>
      <c r="L64" s="24">
        <f t="shared" si="22"/>
        <v>25</v>
      </c>
      <c r="M64" s="24">
        <f t="shared" si="22"/>
        <v>26</v>
      </c>
      <c r="N64" s="24">
        <f t="shared" si="22"/>
        <v>27</v>
      </c>
      <c r="O64" s="25">
        <f>1+N64</f>
        <v>28</v>
      </c>
      <c r="Q64" s="23">
        <f>1+W63</f>
        <v>20</v>
      </c>
      <c r="R64" s="32">
        <f t="shared" si="23"/>
        <v>21</v>
      </c>
      <c r="S64" s="24">
        <f t="shared" si="23"/>
        <v>22</v>
      </c>
      <c r="T64" s="24">
        <f t="shared" si="23"/>
        <v>23</v>
      </c>
      <c r="U64" s="24">
        <f t="shared" si="23"/>
        <v>24</v>
      </c>
      <c r="V64" s="24">
        <f t="shared" si="23"/>
        <v>25</v>
      </c>
      <c r="W64" s="25">
        <f>1+V64</f>
        <v>26</v>
      </c>
    </row>
    <row r="65" spans="1:23" ht="13.5" customHeight="1">
      <c r="A65" s="23">
        <f>IF((1+G64)&gt;=VLOOKUP($AA$83+1,$Y$74:$Z$85,2),"",1+G64)</f>
        <v>25</v>
      </c>
      <c r="B65" s="24">
        <f>IF(OR(A65=0,MAXA(A65)&gt;=VLOOKUP($AA83+1,$Y$74:$Z$85,2)),"",1+A65)</f>
        <v>26</v>
      </c>
      <c r="C65" s="24">
        <f>IF(OR(B65=0,MAXA($A65:B65)&gt;=VLOOKUP($AA83+1,$Y$74:$Z$85,2)),"",1+B65)</f>
        <v>27</v>
      </c>
      <c r="D65" s="24">
        <f>IF(OR(C65=0,MAXA($A65:C65)&gt;=VLOOKUP($AA83+1,$Y$74:$Z$85,2)),"",1+C65)</f>
        <v>28</v>
      </c>
      <c r="E65" s="24">
        <f>IF(OR(D65=0,MAXA($A65:D65)&gt;=VLOOKUP($AA83+1,$Y$74:$Z$85,2)),"",1+D65)</f>
        <v>29</v>
      </c>
      <c r="F65" s="24">
        <f>IF(OR(E65=0,MAXA($A65:E65)&gt;=VLOOKUP($AA83+1,$Y$74:$Z$85,2)),"",1+E65)</f>
        <v>30</v>
      </c>
      <c r="G65" s="25">
        <f>IF(OR(F65=0,MAXA($A65:F65)&gt;=VLOOKUP($AA83+1,$Y$74:$Z$85,2)),"",1+F65)</f>
        <v>31</v>
      </c>
      <c r="I65" s="23">
        <f>IF((1+O64)&gt;=VLOOKUP($AA84+1,$Y$74:$Z$85,2),"",1+O64)</f>
        <v>29</v>
      </c>
      <c r="J65" s="24">
        <f>IF(OR(I65=0,MAXA($H65:I65)&gt;=VLOOKUP($AA84+1,$Y$74:$Z$85,2)),"",1+I65)</f>
        <v>30</v>
      </c>
      <c r="K65" s="24">
        <f>IF(OR(J65=0,MAXA($H65:J65)&gt;=VLOOKUP($AA84+1,$Y$74:$Z$85,2)),"",1+J65)</f>
      </c>
      <c r="L65" s="24">
        <f>IF(OR(K65=0,MAXA($H65:K65)&gt;=VLOOKUP($AA84+1,$Y$74:$Z$85,2)),"",1+K65)</f>
      </c>
      <c r="M65" s="24">
        <f>IF(OR(L65=0,MAXA($H65:L65)&gt;=VLOOKUP($AA84+1,$Y$74:$Z$85,2)),"",1+L65)</f>
      </c>
      <c r="N65" s="24">
        <f>IF(OR(M65=0,MAXA($H65:M65)&gt;=VLOOKUP($AA84+1,$Y$74:$Z$85,2)),"",1+M65)</f>
      </c>
      <c r="O65" s="25">
        <f>IF(OR(N65=0,MAXA($H65:N65)&gt;=VLOOKUP($AA84+1,$Y$74:$Z$85,2)),"",1+N65)</f>
      </c>
      <c r="Q65" s="23">
        <f>IF((1+W64)&gt;=VLOOKUP($AA85+1,$Y$74:$Z$85,2),"",1+W64)</f>
        <v>27</v>
      </c>
      <c r="R65" s="32">
        <f>IF(OR(Q65=0,MAXA(Q65)&gt;=VLOOKUP($AA85+1,$Y$74:$Z$85,2)),"",1+Q65)</f>
        <v>28</v>
      </c>
      <c r="S65" s="24">
        <f>IF(OR(R65=0,MAXA($Q65:R65)&gt;=VLOOKUP($AA85+1,$Y$74:$Z$85,2)),"",1+R65)</f>
        <v>29</v>
      </c>
      <c r="T65" s="24">
        <f>IF(OR(S65=0,MAXA($Q65:S65)&gt;=VLOOKUP($AA85+1,$Y$74:$Z$85,2)),"",1+S65)</f>
        <v>30</v>
      </c>
      <c r="U65" s="24">
        <f>IF(OR(T65=0,MAXA($Q65:T65)&gt;=VLOOKUP($AA85+1,$Y$74:$Z$85,2)),"",1+T65)</f>
        <v>31</v>
      </c>
      <c r="V65" s="24">
        <f>IF(OR(U65=0,MAXA($Q65:U65)&gt;=VLOOKUP($AA85+1,$Y$74:$Z$85,2)),"",1+U65)</f>
      </c>
      <c r="W65" s="25">
        <f>IF(OR(V65=0,MAXA($Q65:V65)&gt;=VLOOKUP($AA85+1,$Y$74:$Z$85,2)),"",1+V65)</f>
      </c>
    </row>
    <row r="66" spans="1:23" ht="13.5" customHeight="1" thickBot="1">
      <c r="A66" s="26">
        <f>IF(OR(G65=0,(1+MAXA($A65:$G65))&gt;VLOOKUP($AA83+1,$Y$74:$Z$85,2)),"",1+G65)</f>
      </c>
      <c r="B66" s="27">
        <f>IF(OR(A65=0,(1+MAXA($A65:$G65))&gt;=VLOOKUP($AA83+1,$Y$74:$Z$85,2)),"",1+A66)</f>
      </c>
      <c r="C66" s="28"/>
      <c r="D66" s="28"/>
      <c r="E66" s="28"/>
      <c r="F66" s="28"/>
      <c r="G66" s="29"/>
      <c r="I66" s="26">
        <f>IF(OR(O65=0,(1+MAXA($I65:$O65))&gt;VLOOKUP($AA84+1,$Y$74:$Z$85,2)),"",1+O65)</f>
      </c>
      <c r="J66" s="27">
        <f>IF(OR(I66=0,(1+MAXA($I65:$O65))&gt;=VLOOKUP(AA84+1,$Y$74:$Z$85,2)),"",1+I66)</f>
      </c>
      <c r="K66" s="28"/>
      <c r="L66" s="28"/>
      <c r="M66" s="28"/>
      <c r="N66" s="28"/>
      <c r="O66" s="29"/>
      <c r="Q66" s="26">
        <f>IF(OR(W65=0,(1+MAXA($Q65:$W65))&gt;VLOOKUP($AA85+1,$Y$74:$Z$85,2)),"",1+W65)</f>
      </c>
      <c r="R66" s="33">
        <f>IF(OR(Q65=0,(1+MAXA($Q65:$W65))&gt;=VLOOKUP($AA85+1,$Y$74:$Z$85,2)),"",1+Q66)</f>
      </c>
      <c r="S66" s="28"/>
      <c r="T66" s="28"/>
      <c r="U66" s="28"/>
      <c r="V66" s="28"/>
      <c r="W66" s="29"/>
    </row>
    <row r="67" ht="12.75" hidden="1"/>
    <row r="68" ht="12.75" hidden="1"/>
    <row r="69" ht="12.75" hidden="1"/>
    <row r="70" ht="12.75" hidden="1"/>
    <row r="71" ht="13.5" hidden="1" thickBot="1"/>
    <row r="72" spans="25:33" ht="18.75" hidden="1" thickTop="1">
      <c r="Y72" s="34" t="s">
        <v>74</v>
      </c>
      <c r="Z72" s="35"/>
      <c r="AA72" s="35"/>
      <c r="AB72" s="35"/>
      <c r="AC72" s="35"/>
      <c r="AD72" s="35"/>
      <c r="AE72" s="35"/>
      <c r="AF72" s="35"/>
      <c r="AG72" s="36"/>
    </row>
    <row r="73" spans="25:33" ht="18" hidden="1">
      <c r="Y73" s="37" t="s">
        <v>75</v>
      </c>
      <c r="Z73" s="38"/>
      <c r="AA73" s="38"/>
      <c r="AB73" s="38"/>
      <c r="AC73" s="38"/>
      <c r="AD73" s="38"/>
      <c r="AE73" s="38"/>
      <c r="AF73" s="38"/>
      <c r="AG73" s="39"/>
    </row>
    <row r="74" spans="25:33" ht="12.75" hidden="1">
      <c r="Y74" s="40">
        <v>1</v>
      </c>
      <c r="Z74" s="41">
        <v>31</v>
      </c>
      <c r="AA74" s="41">
        <v>0</v>
      </c>
      <c r="AB74" s="42" t="s">
        <v>76</v>
      </c>
      <c r="AC74" s="43"/>
      <c r="AD74" s="43"/>
      <c r="AE74" s="44">
        <f>DATE($Z$88,Y74,1)</f>
        <v>42005</v>
      </c>
      <c r="AF74" s="41">
        <f aca="true" t="shared" si="24" ref="AF74:AF85">MOD(AE74,7)</f>
        <v>5</v>
      </c>
      <c r="AG74" s="45"/>
    </row>
    <row r="75" spans="25:33" ht="12.75" hidden="1">
      <c r="Y75" s="40">
        <v>2</v>
      </c>
      <c r="Z75" s="41">
        <f>IF(MOD(O21,4)=0,29,28)</f>
        <v>28</v>
      </c>
      <c r="AA75" s="41">
        <v>1</v>
      </c>
      <c r="AB75" s="42" t="s">
        <v>77</v>
      </c>
      <c r="AC75" s="43"/>
      <c r="AD75" s="43"/>
      <c r="AE75" s="44">
        <f aca="true" t="shared" si="25" ref="AE75:AE85">AE74+Z74</f>
        <v>42036</v>
      </c>
      <c r="AF75" s="41">
        <f t="shared" si="24"/>
        <v>1</v>
      </c>
      <c r="AG75" s="45"/>
    </row>
    <row r="76" spans="25:33" ht="12.75" hidden="1">
      <c r="Y76" s="40">
        <v>3</v>
      </c>
      <c r="Z76" s="41">
        <v>31</v>
      </c>
      <c r="AA76" s="41">
        <v>2</v>
      </c>
      <c r="AB76" s="42" t="s">
        <v>78</v>
      </c>
      <c r="AC76" s="43"/>
      <c r="AD76" s="43"/>
      <c r="AE76" s="44">
        <f t="shared" si="25"/>
        <v>42064</v>
      </c>
      <c r="AF76" s="41">
        <f t="shared" si="24"/>
        <v>1</v>
      </c>
      <c r="AG76" s="45"/>
    </row>
    <row r="77" spans="25:33" ht="12.75" hidden="1">
      <c r="Y77" s="40">
        <v>4</v>
      </c>
      <c r="Z77" s="41">
        <v>30</v>
      </c>
      <c r="AA77" s="41">
        <v>3</v>
      </c>
      <c r="AB77" s="42" t="s">
        <v>79</v>
      </c>
      <c r="AC77" s="43"/>
      <c r="AD77" s="43"/>
      <c r="AE77" s="44">
        <f t="shared" si="25"/>
        <v>42095</v>
      </c>
      <c r="AF77" s="41">
        <f t="shared" si="24"/>
        <v>4</v>
      </c>
      <c r="AG77" s="45"/>
    </row>
    <row r="78" spans="25:33" ht="12.75" hidden="1">
      <c r="Y78" s="40">
        <v>5</v>
      </c>
      <c r="Z78" s="41">
        <v>31</v>
      </c>
      <c r="AA78" s="41">
        <v>4</v>
      </c>
      <c r="AB78" s="42" t="s">
        <v>80</v>
      </c>
      <c r="AC78" s="43"/>
      <c r="AD78" s="43"/>
      <c r="AE78" s="44">
        <f t="shared" si="25"/>
        <v>42125</v>
      </c>
      <c r="AF78" s="41">
        <f t="shared" si="24"/>
        <v>6</v>
      </c>
      <c r="AG78" s="45"/>
    </row>
    <row r="79" spans="25:33" ht="12.75" hidden="1">
      <c r="Y79" s="40">
        <v>6</v>
      </c>
      <c r="Z79" s="41">
        <v>30</v>
      </c>
      <c r="AA79" s="41">
        <v>5</v>
      </c>
      <c r="AB79" s="42" t="s">
        <v>81</v>
      </c>
      <c r="AC79" s="43"/>
      <c r="AD79" s="43"/>
      <c r="AE79" s="44">
        <f t="shared" si="25"/>
        <v>42156</v>
      </c>
      <c r="AF79" s="41">
        <f t="shared" si="24"/>
        <v>2</v>
      </c>
      <c r="AG79" s="45"/>
    </row>
    <row r="80" spans="25:33" ht="12.75" hidden="1">
      <c r="Y80" s="40">
        <v>7</v>
      </c>
      <c r="Z80" s="41">
        <v>31</v>
      </c>
      <c r="AA80" s="41">
        <v>6</v>
      </c>
      <c r="AB80" s="42" t="s">
        <v>82</v>
      </c>
      <c r="AC80" s="43"/>
      <c r="AD80" s="43"/>
      <c r="AE80" s="44">
        <f t="shared" si="25"/>
        <v>42186</v>
      </c>
      <c r="AF80" s="41">
        <f t="shared" si="24"/>
        <v>4</v>
      </c>
      <c r="AG80" s="45"/>
    </row>
    <row r="81" spans="25:33" ht="12.75" hidden="1">
      <c r="Y81" s="40">
        <v>8</v>
      </c>
      <c r="Z81" s="41">
        <v>31</v>
      </c>
      <c r="AA81" s="41">
        <v>7</v>
      </c>
      <c r="AB81" s="42" t="s">
        <v>83</v>
      </c>
      <c r="AC81" s="43"/>
      <c r="AD81" s="43"/>
      <c r="AE81" s="44">
        <f t="shared" si="25"/>
        <v>42217</v>
      </c>
      <c r="AF81" s="41">
        <f t="shared" si="24"/>
        <v>0</v>
      </c>
      <c r="AG81" s="45"/>
    </row>
    <row r="82" spans="25:33" ht="12.75" hidden="1">
      <c r="Y82" s="40">
        <v>9</v>
      </c>
      <c r="Z82" s="41">
        <v>30</v>
      </c>
      <c r="AA82" s="41">
        <v>8</v>
      </c>
      <c r="AB82" s="42" t="s">
        <v>84</v>
      </c>
      <c r="AC82" s="43"/>
      <c r="AD82" s="43"/>
      <c r="AE82" s="44">
        <f t="shared" si="25"/>
        <v>42248</v>
      </c>
      <c r="AF82" s="41">
        <f t="shared" si="24"/>
        <v>3</v>
      </c>
      <c r="AG82" s="45"/>
    </row>
    <row r="83" spans="25:33" ht="12.75" hidden="1">
      <c r="Y83" s="40">
        <v>10</v>
      </c>
      <c r="Z83" s="41">
        <v>31</v>
      </c>
      <c r="AA83" s="41">
        <v>9</v>
      </c>
      <c r="AB83" s="42" t="s">
        <v>85</v>
      </c>
      <c r="AC83" s="43"/>
      <c r="AD83" s="43"/>
      <c r="AE83" s="44">
        <f t="shared" si="25"/>
        <v>42278</v>
      </c>
      <c r="AF83" s="41">
        <f t="shared" si="24"/>
        <v>5</v>
      </c>
      <c r="AG83" s="45"/>
    </row>
    <row r="84" spans="25:33" ht="12.75" hidden="1">
      <c r="Y84" s="40">
        <v>11</v>
      </c>
      <c r="Z84" s="41">
        <v>30</v>
      </c>
      <c r="AA84" s="41">
        <v>10</v>
      </c>
      <c r="AB84" s="42" t="s">
        <v>86</v>
      </c>
      <c r="AC84" s="43"/>
      <c r="AD84" s="43"/>
      <c r="AE84" s="44">
        <f t="shared" si="25"/>
        <v>42309</v>
      </c>
      <c r="AF84" s="41">
        <f t="shared" si="24"/>
        <v>1</v>
      </c>
      <c r="AG84" s="45"/>
    </row>
    <row r="85" spans="25:33" ht="12.75" hidden="1">
      <c r="Y85" s="40">
        <v>12</v>
      </c>
      <c r="Z85" s="41">
        <v>31</v>
      </c>
      <c r="AA85" s="41">
        <v>11</v>
      </c>
      <c r="AB85" s="42" t="s">
        <v>87</v>
      </c>
      <c r="AC85" s="43"/>
      <c r="AD85" s="43"/>
      <c r="AE85" s="44">
        <f t="shared" si="25"/>
        <v>42339</v>
      </c>
      <c r="AF85" s="41">
        <f t="shared" si="24"/>
        <v>3</v>
      </c>
      <c r="AG85" s="45"/>
    </row>
    <row r="86" spans="25:33" ht="12.75" hidden="1">
      <c r="Y86" s="46"/>
      <c r="Z86" s="43"/>
      <c r="AA86" s="43"/>
      <c r="AB86" s="43"/>
      <c r="AC86" s="43"/>
      <c r="AD86" s="43"/>
      <c r="AE86" s="43"/>
      <c r="AF86" s="43"/>
      <c r="AG86" s="45"/>
    </row>
    <row r="87" spans="25:33" ht="12.75" hidden="1">
      <c r="Y87" s="47" t="s">
        <v>88</v>
      </c>
      <c r="Z87" s="48">
        <v>1</v>
      </c>
      <c r="AA87" s="48">
        <v>2</v>
      </c>
      <c r="AB87" s="48">
        <v>3</v>
      </c>
      <c r="AC87" s="48">
        <v>4</v>
      </c>
      <c r="AD87" s="48">
        <v>5</v>
      </c>
      <c r="AE87" s="48">
        <v>6</v>
      </c>
      <c r="AF87" s="48">
        <v>0</v>
      </c>
      <c r="AG87" s="45"/>
    </row>
    <row r="88" spans="25:33" ht="13.5" hidden="1" thickBot="1">
      <c r="Y88" s="49" t="s">
        <v>89</v>
      </c>
      <c r="Z88" s="50">
        <f>IF(O21&gt;199,O21-1900,O21)</f>
        <v>115</v>
      </c>
      <c r="AA88" s="51"/>
      <c r="AB88" s="51"/>
      <c r="AC88" s="51"/>
      <c r="AD88" s="51"/>
      <c r="AE88" s="51"/>
      <c r="AF88" s="51"/>
      <c r="AG88" s="52"/>
    </row>
    <row r="89" ht="13.5" hidden="1" thickTop="1"/>
  </sheetData>
  <sheetProtection/>
  <mergeCells count="1">
    <mergeCell ref="O21:Q21"/>
  </mergeCells>
  <printOptions horizontalCentered="1"/>
  <pageMargins left="0.5" right="0.5" top="0.5" bottom="0.55" header="0.492125985" footer="0.49212598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Controle de Gastos Pessoais</dc:title>
  <dc:subject>Gastos Pessoais</dc:subject>
  <dc:creator>Geraldo Lima</dc:creator>
  <cp:keywords/>
  <dc:description/>
  <cp:lastModifiedBy>Vania Hernandes</cp:lastModifiedBy>
  <cp:lastPrinted>2009-07-17T22:31:16Z</cp:lastPrinted>
  <dcterms:created xsi:type="dcterms:W3CDTF">1997-01-04T17:06:19Z</dcterms:created>
  <dcterms:modified xsi:type="dcterms:W3CDTF">2015-05-19T14:32:19Z</dcterms:modified>
  <cp:category/>
  <cp:version/>
  <cp:contentType/>
  <cp:contentStatus/>
</cp:coreProperties>
</file>